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tok\OneDrive\デスクトップ\"/>
    </mc:Choice>
  </mc:AlternateContent>
  <xr:revisionPtr revIDLastSave="0" documentId="13_ncr:1_{A51CD33F-DDD3-439C-9171-9C51BC9B6236}" xr6:coauthVersionLast="47" xr6:coauthVersionMax="47" xr10:uidLastSave="{00000000-0000-0000-0000-000000000000}"/>
  <workbookProtection workbookAlgorithmName="SHA-512" workbookHashValue="WCnbFkVXW7BDo3OEzDgXK+plc/2spUhh2ELXn7o4TiP5yVXTEav3/AqpmCrMXfsYQn66J/xkHwW1Sh+Pl6QgDw==" workbookSaltValue="gL1pMrvuOLfAdXN0VwrEyg==" workbookSpinCount="100000" lockStructure="1"/>
  <bookViews>
    <workbookView xWindow="-108" yWindow="-108" windowWidth="23256" windowHeight="12456" activeTab="2" xr2:uid="{3F9D98E5-7DB6-40B7-B571-91345EB3BD28}"/>
  </bookViews>
  <sheets>
    <sheet name="申込入力者の方へ" sheetId="8" r:id="rId1"/>
    <sheet name="大会要項" sheetId="6" state="hidden" r:id="rId2"/>
    <sheet name="入力例" sheetId="11" r:id="rId3"/>
    <sheet name="入力シート" sheetId="1" r:id="rId4"/>
    <sheet name="申込み" sheetId="2" state="hidden" r:id="rId5"/>
    <sheet name="プログラム掲載" sheetId="3" r:id="rId6"/>
    <sheet name="Windmill" sheetId="5" state="hidden" r:id="rId7"/>
    <sheet name="リスト" sheetId="4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3" l="1"/>
  <c r="W14" i="1"/>
  <c r="AU11" i="3"/>
  <c r="L9" i="2"/>
  <c r="AY13" i="2"/>
  <c r="BB18" i="2"/>
  <c r="BM17" i="2"/>
  <c r="BA17" i="2"/>
  <c r="AA7" i="11"/>
  <c r="X63" i="1"/>
  <c r="AE63" i="1" s="1"/>
  <c r="BC50" i="3" s="1"/>
  <c r="AA63" i="1"/>
  <c r="S50" i="3" s="1"/>
  <c r="X29" i="1"/>
  <c r="AB29" i="1" s="1"/>
  <c r="W29" i="1"/>
  <c r="AA29" i="1" s="1"/>
  <c r="AE15" i="2" s="1"/>
  <c r="BC5" i="3"/>
  <c r="AA7" i="1"/>
  <c r="BC6" i="3"/>
  <c r="L12" i="3"/>
  <c r="L10" i="3"/>
  <c r="L8" i="3"/>
  <c r="U36" i="1"/>
  <c r="Y63" i="1"/>
  <c r="Y29" i="1"/>
  <c r="AA74" i="11" l="1"/>
  <c r="AA69" i="11"/>
  <c r="AA68" i="11"/>
  <c r="AA67" i="11"/>
  <c r="AA66" i="11"/>
  <c r="AA65" i="11"/>
  <c r="AG63" i="11"/>
  <c r="AC63" i="11"/>
  <c r="AB63" i="11"/>
  <c r="AA63" i="11"/>
  <c r="Y63" i="11"/>
  <c r="AF63" i="11" s="1"/>
  <c r="X63" i="11"/>
  <c r="AE63" i="11" s="1"/>
  <c r="W63" i="11"/>
  <c r="AD63" i="11" s="1"/>
  <c r="AG62" i="11"/>
  <c r="AC62" i="11"/>
  <c r="AB62" i="11"/>
  <c r="AA62" i="11"/>
  <c r="Y62" i="11"/>
  <c r="AF62" i="11" s="1"/>
  <c r="X62" i="11"/>
  <c r="AE62" i="11" s="1"/>
  <c r="W62" i="11"/>
  <c r="AD62" i="11" s="1"/>
  <c r="AG61" i="11"/>
  <c r="AC61" i="11"/>
  <c r="AB61" i="11"/>
  <c r="AA61" i="11"/>
  <c r="Y61" i="11"/>
  <c r="AF61" i="11" s="1"/>
  <c r="X61" i="11"/>
  <c r="AE61" i="11" s="1"/>
  <c r="W61" i="11"/>
  <c r="AD61" i="11" s="1"/>
  <c r="AG60" i="11"/>
  <c r="AC60" i="11"/>
  <c r="AB60" i="11"/>
  <c r="AA60" i="11"/>
  <c r="Y60" i="11"/>
  <c r="AF60" i="11" s="1"/>
  <c r="X60" i="11"/>
  <c r="AE60" i="11" s="1"/>
  <c r="W60" i="11"/>
  <c r="AD60" i="11" s="1"/>
  <c r="AG59" i="11"/>
  <c r="AC59" i="11"/>
  <c r="AB59" i="11"/>
  <c r="AA59" i="11"/>
  <c r="X59" i="11"/>
  <c r="AE59" i="11" s="1"/>
  <c r="W59" i="11"/>
  <c r="AD59" i="11" s="1"/>
  <c r="AG58" i="11"/>
  <c r="AC58" i="11"/>
  <c r="AB58" i="11"/>
  <c r="AA58" i="11"/>
  <c r="X58" i="11"/>
  <c r="AE58" i="11" s="1"/>
  <c r="W58" i="11"/>
  <c r="AD58" i="11" s="1"/>
  <c r="AG57" i="11"/>
  <c r="AC57" i="11"/>
  <c r="AB57" i="11"/>
  <c r="AA57" i="11"/>
  <c r="X57" i="11"/>
  <c r="AE57" i="11" s="1"/>
  <c r="W57" i="11"/>
  <c r="AD57" i="11" s="1"/>
  <c r="AG56" i="11"/>
  <c r="AC56" i="11"/>
  <c r="AB56" i="11"/>
  <c r="AA56" i="11"/>
  <c r="X56" i="11"/>
  <c r="AE56" i="11" s="1"/>
  <c r="W56" i="11"/>
  <c r="AD56" i="11" s="1"/>
  <c r="AG55" i="11"/>
  <c r="AC55" i="11"/>
  <c r="AB55" i="11"/>
  <c r="AA55" i="11"/>
  <c r="X55" i="11"/>
  <c r="AE55" i="11" s="1"/>
  <c r="W55" i="11"/>
  <c r="AD55" i="11" s="1"/>
  <c r="AG54" i="11"/>
  <c r="AC54" i="11"/>
  <c r="AB54" i="11"/>
  <c r="AA54" i="11"/>
  <c r="X54" i="11"/>
  <c r="AE54" i="11" s="1"/>
  <c r="W54" i="11"/>
  <c r="AD54" i="11" s="1"/>
  <c r="AG53" i="11"/>
  <c r="AC53" i="11"/>
  <c r="AB53" i="11"/>
  <c r="AA53" i="11"/>
  <c r="X53" i="11"/>
  <c r="AE53" i="11" s="1"/>
  <c r="W53" i="11"/>
  <c r="AD53" i="11" s="1"/>
  <c r="AG52" i="11"/>
  <c r="AC52" i="11"/>
  <c r="AB52" i="11"/>
  <c r="AA52" i="11"/>
  <c r="X52" i="11"/>
  <c r="AE52" i="11" s="1"/>
  <c r="W52" i="11"/>
  <c r="AD52" i="11" s="1"/>
  <c r="AG51" i="11"/>
  <c r="AC51" i="11"/>
  <c r="AB51" i="11"/>
  <c r="AA51" i="11"/>
  <c r="X51" i="11"/>
  <c r="AE51" i="11" s="1"/>
  <c r="W51" i="11"/>
  <c r="AD51" i="11" s="1"/>
  <c r="AG50" i="11"/>
  <c r="AC50" i="11"/>
  <c r="AB50" i="11"/>
  <c r="AA50" i="11"/>
  <c r="X50" i="11"/>
  <c r="AE50" i="11" s="1"/>
  <c r="W50" i="11"/>
  <c r="AD50" i="11" s="1"/>
  <c r="AG49" i="11"/>
  <c r="AC49" i="11"/>
  <c r="AB49" i="11"/>
  <c r="AA49" i="11"/>
  <c r="X49" i="11"/>
  <c r="AE49" i="11" s="1"/>
  <c r="W49" i="11"/>
  <c r="AD49" i="11" s="1"/>
  <c r="AG48" i="11"/>
  <c r="AC48" i="11"/>
  <c r="AB48" i="11"/>
  <c r="AA48" i="11"/>
  <c r="X48" i="11"/>
  <c r="AE48" i="11" s="1"/>
  <c r="W48" i="11"/>
  <c r="AD48" i="11" s="1"/>
  <c r="AG47" i="11"/>
  <c r="AC47" i="11"/>
  <c r="AB47" i="11"/>
  <c r="AA47" i="11"/>
  <c r="X47" i="11"/>
  <c r="AE47" i="11" s="1"/>
  <c r="W47" i="11"/>
  <c r="AD47" i="11" s="1"/>
  <c r="AG46" i="11"/>
  <c r="AC46" i="11"/>
  <c r="AB46" i="11"/>
  <c r="AA46" i="11"/>
  <c r="X46" i="11"/>
  <c r="AE46" i="11" s="1"/>
  <c r="W46" i="11"/>
  <c r="AD46" i="11" s="1"/>
  <c r="AG45" i="11"/>
  <c r="AC45" i="11"/>
  <c r="AB45" i="11"/>
  <c r="AA45" i="11"/>
  <c r="X45" i="11"/>
  <c r="AE45" i="11" s="1"/>
  <c r="W45" i="11"/>
  <c r="AD45" i="11" s="1"/>
  <c r="AG44" i="11"/>
  <c r="AC44" i="11"/>
  <c r="AB44" i="11"/>
  <c r="AA44" i="11"/>
  <c r="X44" i="11"/>
  <c r="AE44" i="11" s="1"/>
  <c r="W44" i="11"/>
  <c r="AD44" i="11" s="1"/>
  <c r="AG43" i="11"/>
  <c r="AC43" i="11"/>
  <c r="AB43" i="11"/>
  <c r="AA43" i="11"/>
  <c r="X43" i="11"/>
  <c r="AE43" i="11" s="1"/>
  <c r="W43" i="11"/>
  <c r="AD43" i="11" s="1"/>
  <c r="AG42" i="11"/>
  <c r="AC42" i="11"/>
  <c r="AB42" i="11"/>
  <c r="AA42" i="11"/>
  <c r="X42" i="11"/>
  <c r="AE42" i="11" s="1"/>
  <c r="W42" i="11"/>
  <c r="AD42" i="11" s="1"/>
  <c r="AG41" i="11"/>
  <c r="AC41" i="11"/>
  <c r="AB41" i="11"/>
  <c r="AA41" i="11"/>
  <c r="X41" i="11"/>
  <c r="AE41" i="11" s="1"/>
  <c r="W41" i="11"/>
  <c r="AD41" i="11" s="1"/>
  <c r="AG40" i="11"/>
  <c r="AC40" i="11"/>
  <c r="AB40" i="11"/>
  <c r="AA40" i="11"/>
  <c r="X40" i="11"/>
  <c r="AE40" i="11" s="1"/>
  <c r="W40" i="11"/>
  <c r="AD40" i="11" s="1"/>
  <c r="AG39" i="11"/>
  <c r="AC39" i="11"/>
  <c r="AB39" i="11"/>
  <c r="AA39" i="11"/>
  <c r="X39" i="11"/>
  <c r="AE39" i="11" s="1"/>
  <c r="W39" i="11"/>
  <c r="AD39" i="11" s="1"/>
  <c r="AG38" i="11"/>
  <c r="AA38" i="11"/>
  <c r="AA37" i="11"/>
  <c r="AA36" i="11"/>
  <c r="AA35" i="11"/>
  <c r="AA34" i="11"/>
  <c r="AA33" i="11"/>
  <c r="AA32" i="11"/>
  <c r="AA31" i="11"/>
  <c r="AA30" i="11"/>
  <c r="AA29" i="11"/>
  <c r="X28" i="11"/>
  <c r="AB28" i="11" s="1"/>
  <c r="W28" i="11"/>
  <c r="AA28" i="11" s="1"/>
  <c r="X27" i="11"/>
  <c r="AB27" i="11" s="1"/>
  <c r="W27" i="11"/>
  <c r="AA27" i="11" s="1"/>
  <c r="X26" i="11"/>
  <c r="AB26" i="11" s="1"/>
  <c r="W26" i="11"/>
  <c r="AA26" i="11" s="1"/>
  <c r="X25" i="11"/>
  <c r="AB25" i="11" s="1"/>
  <c r="W25" i="11"/>
  <c r="AA25" i="11" s="1"/>
  <c r="X24" i="11"/>
  <c r="AB24" i="11" s="1"/>
  <c r="W24" i="11"/>
  <c r="AA24" i="11" s="1"/>
  <c r="AA21" i="11"/>
  <c r="AA20" i="11"/>
  <c r="AA19" i="11"/>
  <c r="AA18" i="11"/>
  <c r="AA17" i="11"/>
  <c r="AA16" i="11"/>
  <c r="AA15" i="11"/>
  <c r="X14" i="11"/>
  <c r="AB14" i="11" s="1"/>
  <c r="W14" i="11"/>
  <c r="AA14" i="11" s="1"/>
  <c r="X12" i="11"/>
  <c r="AB12" i="11" s="1"/>
  <c r="W12" i="11"/>
  <c r="AA12" i="11" s="1"/>
  <c r="AA10" i="11"/>
  <c r="AA9" i="11"/>
  <c r="AA8" i="11"/>
  <c r="AA6" i="11"/>
  <c r="AA5" i="11"/>
  <c r="AA4" i="11"/>
  <c r="AA3" i="11"/>
  <c r="AA2" i="11"/>
  <c r="Y27" i="11"/>
  <c r="Y25" i="11"/>
  <c r="Y14" i="11"/>
  <c r="Y47" i="11"/>
  <c r="Y52" i="11"/>
  <c r="Y59" i="11"/>
  <c r="Y12" i="11"/>
  <c r="Y48" i="11"/>
  <c r="Y50" i="11"/>
  <c r="Y53" i="11"/>
  <c r="Y56" i="11"/>
  <c r="Y43" i="11"/>
  <c r="Y24" i="11"/>
  <c r="Y45" i="11"/>
  <c r="Y26" i="11"/>
  <c r="Y51" i="11"/>
  <c r="Y39" i="11"/>
  <c r="Y44" i="11"/>
  <c r="Y40" i="11"/>
  <c r="Y41" i="11"/>
  <c r="Y57" i="11"/>
  <c r="Y46" i="11"/>
  <c r="Y42" i="11"/>
  <c r="Y28" i="11"/>
  <c r="Y55" i="11"/>
  <c r="Y58" i="11"/>
  <c r="Y49" i="11"/>
  <c r="Y54" i="11"/>
  <c r="AF42" i="11" l="1"/>
  <c r="AF46" i="11"/>
  <c r="AF50" i="11"/>
  <c r="AF54" i="11"/>
  <c r="AF58" i="11"/>
  <c r="AF43" i="11"/>
  <c r="AF47" i="11"/>
  <c r="AF51" i="11"/>
  <c r="AF55" i="11"/>
  <c r="AF59" i="11"/>
  <c r="AF44" i="11"/>
  <c r="AF48" i="11"/>
  <c r="AF56" i="11"/>
  <c r="AF52" i="11"/>
  <c r="AF39" i="11"/>
  <c r="AF40" i="11"/>
  <c r="AF41" i="11"/>
  <c r="AF45" i="11"/>
  <c r="AF49" i="11"/>
  <c r="AF53" i="11"/>
  <c r="AF57" i="11"/>
  <c r="AA68" i="1"/>
  <c r="S51" i="3" s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37" i="1"/>
  <c r="AN21" i="3" s="1"/>
  <c r="CG21" i="3" s="1"/>
  <c r="AA64" i="1" l="1"/>
  <c r="CB51" i="3" s="1"/>
  <c r="AA65" i="1"/>
  <c r="CB52" i="3" s="1"/>
  <c r="AA66" i="1"/>
  <c r="CB53" i="3" s="1"/>
  <c r="AA39" i="1" l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38" i="1"/>
  <c r="AN25" i="3" l="1"/>
  <c r="CG31" i="3"/>
  <c r="CG45" i="3"/>
  <c r="AN39" i="3"/>
  <c r="CG27" i="3"/>
  <c r="CG33" i="3"/>
  <c r="AN27" i="3"/>
  <c r="AN23" i="3"/>
  <c r="CG23" i="3"/>
  <c r="CG37" i="3"/>
  <c r="AN31" i="3"/>
  <c r="AN45" i="3"/>
  <c r="CG25" i="3"/>
  <c r="AN29" i="3"/>
  <c r="AN41" i="3"/>
  <c r="CG29" i="3"/>
  <c r="CG43" i="3"/>
  <c r="AN37" i="3"/>
  <c r="AN43" i="3"/>
  <c r="CG39" i="3"/>
  <c r="AN33" i="3"/>
  <c r="AN47" i="3"/>
  <c r="CG35" i="3"/>
  <c r="CG41" i="3"/>
  <c r="AN35" i="3"/>
  <c r="AA19" i="1"/>
  <c r="AA18" i="1"/>
  <c r="AA17" i="1"/>
  <c r="AA15" i="1"/>
  <c r="AA10" i="1"/>
  <c r="AA9" i="1"/>
  <c r="AA6" i="1"/>
  <c r="AO8" i="2" s="1"/>
  <c r="AA8" i="1"/>
  <c r="AN9" i="2" s="1"/>
  <c r="AA72" i="1" l="1"/>
  <c r="BG29" i="2" s="1"/>
  <c r="AA67" i="1"/>
  <c r="CB54" i="3" s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X45" i="3" s="1"/>
  <c r="AB38" i="1"/>
  <c r="AA35" i="1"/>
  <c r="AA32" i="1"/>
  <c r="AI18" i="3" s="1"/>
  <c r="AA20" i="1"/>
  <c r="AA21" i="1"/>
  <c r="AA3" i="1"/>
  <c r="AA4" i="1"/>
  <c r="L8" i="2" s="1"/>
  <c r="AA5" i="1"/>
  <c r="AA16" i="1"/>
  <c r="AW14" i="2" s="1"/>
  <c r="AA30" i="1"/>
  <c r="AA31" i="1"/>
  <c r="AA33" i="1"/>
  <c r="AT18" i="3" s="1"/>
  <c r="AA34" i="1"/>
  <c r="AA36" i="1"/>
  <c r="AA37" i="1"/>
  <c r="AA2" i="1"/>
  <c r="E43" i="3" l="1"/>
  <c r="I45" i="3"/>
  <c r="E41" i="3"/>
  <c r="AX29" i="3"/>
  <c r="BB31" i="3"/>
  <c r="M5" i="3"/>
  <c r="E37" i="3"/>
  <c r="AX43" i="3"/>
  <c r="I39" i="3"/>
  <c r="E35" i="3"/>
  <c r="I37" i="3"/>
  <c r="BB35" i="3"/>
  <c r="AX31" i="3"/>
  <c r="BB33" i="3"/>
  <c r="I27" i="3"/>
  <c r="E39" i="3"/>
  <c r="I41" i="3"/>
  <c r="BB29" i="3"/>
  <c r="AP29" i="2"/>
  <c r="I27" i="2"/>
  <c r="L4" i="3"/>
  <c r="BB43" i="3"/>
  <c r="AX39" i="3"/>
  <c r="AX23" i="3"/>
  <c r="E33" i="3"/>
  <c r="BB41" i="3"/>
  <c r="BB25" i="3"/>
  <c r="I35" i="3"/>
  <c r="AX33" i="3"/>
  <c r="E27" i="3"/>
  <c r="I29" i="3"/>
  <c r="E23" i="3"/>
  <c r="I43" i="3"/>
  <c r="AX41" i="3"/>
  <c r="BB27" i="3"/>
  <c r="AX37" i="3"/>
  <c r="E47" i="3"/>
  <c r="E31" i="3"/>
  <c r="BB39" i="3"/>
  <c r="BB23" i="3"/>
  <c r="I33" i="3"/>
  <c r="E25" i="3"/>
  <c r="I23" i="3"/>
  <c r="I25" i="3"/>
  <c r="AX27" i="3"/>
  <c r="BB45" i="3"/>
  <c r="AX25" i="3"/>
  <c r="AX35" i="3"/>
  <c r="E45" i="3"/>
  <c r="E29" i="3"/>
  <c r="BB37" i="3"/>
  <c r="I47" i="3"/>
  <c r="I31" i="3"/>
  <c r="P18" i="3"/>
  <c r="A2" i="3"/>
  <c r="A3" i="2"/>
  <c r="A18" i="3"/>
  <c r="BI18" i="3"/>
  <c r="K6" i="2"/>
  <c r="CB18" i="3"/>
  <c r="W39" i="1"/>
  <c r="AD39" i="1" s="1"/>
  <c r="X39" i="1"/>
  <c r="AE39" i="1" s="1"/>
  <c r="W40" i="1"/>
  <c r="AD40" i="1" s="1"/>
  <c r="X40" i="1"/>
  <c r="AE40" i="1" s="1"/>
  <c r="W41" i="1"/>
  <c r="AD41" i="1" s="1"/>
  <c r="X41" i="1"/>
  <c r="AE41" i="1" s="1"/>
  <c r="W42" i="1"/>
  <c r="AD42" i="1" s="1"/>
  <c r="X42" i="1"/>
  <c r="AE42" i="1" s="1"/>
  <c r="W43" i="1"/>
  <c r="AD43" i="1" s="1"/>
  <c r="X43" i="1"/>
  <c r="AE43" i="1" s="1"/>
  <c r="W44" i="1"/>
  <c r="AD44" i="1" s="1"/>
  <c r="X44" i="1"/>
  <c r="AE44" i="1" s="1"/>
  <c r="W45" i="1"/>
  <c r="AD45" i="1" s="1"/>
  <c r="X45" i="1"/>
  <c r="AE45" i="1" s="1"/>
  <c r="W46" i="1"/>
  <c r="AD46" i="1" s="1"/>
  <c r="X46" i="1"/>
  <c r="AE46" i="1" s="1"/>
  <c r="W47" i="1"/>
  <c r="AD47" i="1" s="1"/>
  <c r="X47" i="1"/>
  <c r="AE47" i="1" s="1"/>
  <c r="W48" i="1"/>
  <c r="AD48" i="1" s="1"/>
  <c r="X48" i="1"/>
  <c r="AE48" i="1" s="1"/>
  <c r="W49" i="1"/>
  <c r="AD49" i="1" s="1"/>
  <c r="X49" i="1"/>
  <c r="AE49" i="1" s="1"/>
  <c r="W50" i="1"/>
  <c r="AD50" i="1" s="1"/>
  <c r="X50" i="1"/>
  <c r="AE50" i="1" s="1"/>
  <c r="W51" i="1"/>
  <c r="AD51" i="1" s="1"/>
  <c r="X51" i="1"/>
  <c r="AE51" i="1" s="1"/>
  <c r="W52" i="1"/>
  <c r="AD52" i="1" s="1"/>
  <c r="X52" i="1"/>
  <c r="AE52" i="1" s="1"/>
  <c r="W53" i="1"/>
  <c r="AD53" i="1" s="1"/>
  <c r="X53" i="1"/>
  <c r="AE53" i="1" s="1"/>
  <c r="W54" i="1"/>
  <c r="AD54" i="1" s="1"/>
  <c r="X54" i="1"/>
  <c r="AE54" i="1" s="1"/>
  <c r="W55" i="1"/>
  <c r="AD55" i="1" s="1"/>
  <c r="X55" i="1"/>
  <c r="AE55" i="1" s="1"/>
  <c r="W56" i="1"/>
  <c r="AD56" i="1" s="1"/>
  <c r="X56" i="1"/>
  <c r="AE56" i="1" s="1"/>
  <c r="W57" i="1"/>
  <c r="AD57" i="1" s="1"/>
  <c r="X57" i="1"/>
  <c r="AE57" i="1" s="1"/>
  <c r="W58" i="1"/>
  <c r="AD58" i="1" s="1"/>
  <c r="X58" i="1"/>
  <c r="AE58" i="1" s="1"/>
  <c r="W59" i="1"/>
  <c r="AD59" i="1" s="1"/>
  <c r="X59" i="1"/>
  <c r="AE59" i="1" s="1"/>
  <c r="W60" i="1"/>
  <c r="AD60" i="1" s="1"/>
  <c r="X60" i="1"/>
  <c r="AE60" i="1" s="1"/>
  <c r="W61" i="1"/>
  <c r="AD61" i="1" s="1"/>
  <c r="X61" i="1"/>
  <c r="AE61" i="1" s="1"/>
  <c r="W62" i="1"/>
  <c r="AD62" i="1" s="1"/>
  <c r="X62" i="1"/>
  <c r="AE62" i="1" s="1"/>
  <c r="W38" i="1"/>
  <c r="AD38" i="1" s="1"/>
  <c r="P24" i="3" s="1"/>
  <c r="X28" i="1"/>
  <c r="AB28" i="1" s="1"/>
  <c r="W28" i="1"/>
  <c r="X27" i="1"/>
  <c r="AB27" i="1" s="1"/>
  <c r="W27" i="1"/>
  <c r="X26" i="1"/>
  <c r="AB26" i="1" s="1"/>
  <c r="W26" i="1"/>
  <c r="X25" i="1"/>
  <c r="AB25" i="1" s="1"/>
  <c r="W25" i="1"/>
  <c r="C3" i="4" s="1"/>
  <c r="X24" i="1"/>
  <c r="AB24" i="1" s="1"/>
  <c r="W24" i="1"/>
  <c r="C2" i="4" s="1"/>
  <c r="X14" i="1"/>
  <c r="AB14" i="1" s="1"/>
  <c r="AA14" i="1"/>
  <c r="AW11" i="2" s="1"/>
  <c r="X12" i="1"/>
  <c r="AB12" i="1" s="1"/>
  <c r="W12" i="1"/>
  <c r="AA12" i="1" s="1"/>
  <c r="BG24" i="2" s="1"/>
  <c r="Y14" i="1"/>
  <c r="Y12" i="1"/>
  <c r="Y26" i="1"/>
  <c r="Y28" i="1"/>
  <c r="Y25" i="1"/>
  <c r="Y24" i="1"/>
  <c r="Y61" i="1"/>
  <c r="Y47" i="1"/>
  <c r="Y56" i="1"/>
  <c r="Y41" i="1"/>
  <c r="Y60" i="1"/>
  <c r="Y50" i="1"/>
  <c r="Y54" i="1"/>
  <c r="Y55" i="1"/>
  <c r="Y62" i="1"/>
  <c r="Y58" i="1"/>
  <c r="Y57" i="1"/>
  <c r="Y52" i="1"/>
  <c r="Y43" i="1"/>
  <c r="Y48" i="1"/>
  <c r="Y45" i="1"/>
  <c r="Y49" i="1"/>
  <c r="Y46" i="1"/>
  <c r="Y42" i="1"/>
  <c r="Y59" i="1"/>
  <c r="Y53" i="1"/>
  <c r="Y44" i="1"/>
  <c r="Y51" i="1"/>
  <c r="Y39" i="1"/>
  <c r="Y38" i="1"/>
  <c r="Y40" i="1"/>
  <c r="Y27" i="1"/>
  <c r="C4" i="4" l="1"/>
  <c r="AA26" i="1"/>
  <c r="AF60" i="1"/>
  <c r="AF59" i="1"/>
  <c r="L7" i="3"/>
  <c r="K11" i="2"/>
  <c r="AA27" i="1"/>
  <c r="AF62" i="1"/>
  <c r="AF58" i="1"/>
  <c r="AF56" i="1"/>
  <c r="AF55" i="1"/>
  <c r="AF57" i="1"/>
  <c r="AF61" i="1"/>
  <c r="P29" i="3"/>
  <c r="BI44" i="3"/>
  <c r="BI36" i="3"/>
  <c r="BI28" i="3"/>
  <c r="P46" i="3"/>
  <c r="P38" i="3"/>
  <c r="P30" i="3"/>
  <c r="BI41" i="3"/>
  <c r="BI33" i="3"/>
  <c r="BI25" i="3"/>
  <c r="P43" i="3"/>
  <c r="P35" i="3"/>
  <c r="P27" i="3"/>
  <c r="BI35" i="3"/>
  <c r="BI42" i="3"/>
  <c r="BI34" i="3"/>
  <c r="BI26" i="3"/>
  <c r="P44" i="3"/>
  <c r="P36" i="3"/>
  <c r="P28" i="3"/>
  <c r="BI27" i="3"/>
  <c r="BI39" i="3"/>
  <c r="BI31" i="3"/>
  <c r="BI23" i="3"/>
  <c r="P41" i="3"/>
  <c r="P33" i="3"/>
  <c r="P25" i="3"/>
  <c r="P45" i="3"/>
  <c r="BI40" i="3"/>
  <c r="BI32" i="3"/>
  <c r="BI24" i="3"/>
  <c r="P42" i="3"/>
  <c r="P34" i="3"/>
  <c r="P26" i="3"/>
  <c r="BI43" i="3"/>
  <c r="BI45" i="3"/>
  <c r="BI37" i="3"/>
  <c r="BI29" i="3"/>
  <c r="P47" i="3"/>
  <c r="P39" i="3"/>
  <c r="P31" i="3"/>
  <c r="P37" i="3"/>
  <c r="BI46" i="3"/>
  <c r="BI38" i="3"/>
  <c r="BI30" i="3"/>
  <c r="P48" i="3"/>
  <c r="P40" i="3"/>
  <c r="P32" i="3"/>
  <c r="AF52" i="1"/>
  <c r="AF49" i="1"/>
  <c r="AF48" i="1"/>
  <c r="AF45" i="1"/>
  <c r="AF54" i="1"/>
  <c r="AF40" i="1"/>
  <c r="AF42" i="1"/>
  <c r="AF51" i="1"/>
  <c r="AF38" i="1"/>
  <c r="AF47" i="1"/>
  <c r="AF41" i="1"/>
  <c r="AF50" i="1"/>
  <c r="AF39" i="1"/>
  <c r="AF53" i="1"/>
  <c r="AF44" i="1"/>
  <c r="AF46" i="1"/>
  <c r="AF43" i="1"/>
  <c r="AA24" i="1"/>
  <c r="AA25" i="1"/>
  <c r="AA28" i="1"/>
  <c r="AU13" i="3" s="1"/>
  <c r="X38" i="1"/>
  <c r="AE38" i="1" s="1"/>
  <c r="AU7" i="3" l="1"/>
  <c r="AE11" i="2"/>
  <c r="P23" i="3"/>
  <c r="AE17" i="2"/>
  <c r="K15" i="2"/>
  <c r="L11" i="3"/>
  <c r="K17" i="2"/>
  <c r="L13" i="3"/>
  <c r="K13" i="2"/>
  <c r="L9" i="3"/>
</calcChain>
</file>

<file path=xl/sharedStrings.xml><?xml version="1.0" encoding="utf-8"?>
<sst xmlns="http://schemas.openxmlformats.org/spreadsheetml/2006/main" count="565" uniqueCount="362">
  <si>
    <t>大会名</t>
    <rPh sb="0" eb="3">
      <t>タイカイメイ</t>
    </rPh>
    <phoneticPr fontId="1"/>
  </si>
  <si>
    <t>都道府県名</t>
    <rPh sb="0" eb="4">
      <t>トドウフケン</t>
    </rPh>
    <rPh sb="4" eb="5">
      <t>メイ</t>
    </rPh>
    <phoneticPr fontId="1"/>
  </si>
  <si>
    <t>ふりがな</t>
    <phoneticPr fontId="1"/>
  </si>
  <si>
    <t>チーム名</t>
    <rPh sb="3" eb="4">
      <t>メイ</t>
    </rPh>
    <phoneticPr fontId="1"/>
  </si>
  <si>
    <t>チーム
所在地</t>
    <rPh sb="4" eb="7">
      <t>ショザイチ</t>
    </rPh>
    <phoneticPr fontId="1"/>
  </si>
  <si>
    <t>住所</t>
    <rPh sb="0" eb="2">
      <t>ジュウショ</t>
    </rPh>
    <phoneticPr fontId="1"/>
  </si>
  <si>
    <t>連絡責任者</t>
    <rPh sb="0" eb="2">
      <t>レンラク</t>
    </rPh>
    <rPh sb="2" eb="5">
      <t>セキニンシャ</t>
    </rPh>
    <phoneticPr fontId="1"/>
  </si>
  <si>
    <t>姓（かな）</t>
    <rPh sb="0" eb="1">
      <t>セイ</t>
    </rPh>
    <phoneticPr fontId="1"/>
  </si>
  <si>
    <t>名（かな）</t>
    <rPh sb="0" eb="1">
      <t>メイ</t>
    </rPh>
    <phoneticPr fontId="1"/>
  </si>
  <si>
    <t>UN31</t>
    <phoneticPr fontId="1"/>
  </si>
  <si>
    <t>UN32</t>
    <phoneticPr fontId="1"/>
  </si>
  <si>
    <t>スコアラー</t>
    <phoneticPr fontId="1"/>
  </si>
  <si>
    <t>トレーナー</t>
    <phoneticPr fontId="1"/>
  </si>
  <si>
    <t>資格名</t>
    <rPh sb="0" eb="2">
      <t>シカク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</si>
  <si>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</si>
  <si>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</si>
  <si>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No.</t>
    <phoneticPr fontId="1"/>
  </si>
  <si>
    <t>UN</t>
    <phoneticPr fontId="1"/>
  </si>
  <si>
    <t>位置</t>
    <rPh sb="0" eb="2">
      <t>イチ</t>
    </rPh>
    <phoneticPr fontId="1"/>
  </si>
  <si>
    <t>所属長
（代表者）</t>
  </si>
  <si>
    <t>選手</t>
    <rPh sb="0" eb="2">
      <t>センシュ</t>
    </rPh>
    <phoneticPr fontId="1"/>
  </si>
  <si>
    <t>※半角</t>
    <phoneticPr fontId="1"/>
  </si>
  <si>
    <t>※選択してください</t>
    <phoneticPr fontId="1"/>
  </si>
  <si>
    <t>※半角入力</t>
    <rPh sb="3" eb="5">
      <t>ニュウリョク</t>
    </rPh>
    <phoneticPr fontId="1"/>
  </si>
  <si>
    <t>※半角入力</t>
    <phoneticPr fontId="1"/>
  </si>
  <si>
    <t>※半角入力</t>
    <phoneticPr fontId="1"/>
  </si>
  <si>
    <t>※半角入力（大会前後の諸連絡用）</t>
    <rPh sb="6" eb="8">
      <t>タイカイ</t>
    </rPh>
    <rPh sb="8" eb="10">
      <t>ゼンゴ</t>
    </rPh>
    <rPh sb="11" eb="12">
      <t>ショ</t>
    </rPh>
    <rPh sb="12" eb="15">
      <t>レンラクヨウ</t>
    </rPh>
    <phoneticPr fontId="1"/>
  </si>
  <si>
    <t>※半角入力（大会中の諸連絡用）</t>
    <rPh sb="8" eb="9">
      <t>チュウ</t>
    </rPh>
    <phoneticPr fontId="1"/>
  </si>
  <si>
    <t>※半角入力</t>
    <rPh sb="1" eb="3">
      <t>ハンカク</t>
    </rPh>
    <rPh sb="3" eb="5">
      <t>ニュウリョク</t>
    </rPh>
    <phoneticPr fontId="1"/>
  </si>
  <si>
    <t>氏　名</t>
    <rPh sb="0" eb="1">
      <t>シ</t>
    </rPh>
    <rPh sb="2" eb="3">
      <t>ナ</t>
    </rPh>
    <phoneticPr fontId="1"/>
  </si>
  <si>
    <t>※選択してください</t>
    <rPh sb="1" eb="3">
      <t>センタク</t>
    </rPh>
    <phoneticPr fontId="1"/>
  </si>
  <si>
    <t>都道府県</t>
    <rPh sb="0" eb="4">
      <t>トドウフケン</t>
    </rPh>
    <phoneticPr fontId="1"/>
  </si>
  <si>
    <t>資格</t>
    <rPh sb="0" eb="2">
      <t>シカク</t>
    </rPh>
    <phoneticPr fontId="1"/>
  </si>
  <si>
    <t>投  手</t>
  </si>
  <si>
    <t>捕  手</t>
  </si>
  <si>
    <t>一塁手</t>
  </si>
  <si>
    <t>二塁手</t>
    <rPh sb="0" eb="3">
      <t>ニルイシュ</t>
    </rPh>
    <phoneticPr fontId="6"/>
  </si>
  <si>
    <t>三塁手</t>
  </si>
  <si>
    <t>遊撃手</t>
    <rPh sb="0" eb="3">
      <t>ユウゲキシュ</t>
    </rPh>
    <phoneticPr fontId="7"/>
  </si>
  <si>
    <t>左翼手</t>
    <rPh sb="0" eb="3">
      <t>サヨクシュ</t>
    </rPh>
    <phoneticPr fontId="6"/>
  </si>
  <si>
    <t>中堅手</t>
    <rPh sb="0" eb="3">
      <t>チュウケンシュ</t>
    </rPh>
    <phoneticPr fontId="6"/>
  </si>
  <si>
    <t>右翼手</t>
    <rPh sb="0" eb="2">
      <t>ウヨク</t>
    </rPh>
    <rPh sb="2" eb="3">
      <t>シュ</t>
    </rPh>
    <phoneticPr fontId="6"/>
  </si>
  <si>
    <t>内野手</t>
    <rPh sb="0" eb="3">
      <t>ナイヤシュ</t>
    </rPh>
    <phoneticPr fontId="6"/>
  </si>
  <si>
    <t>外野手</t>
    <rPh sb="0" eb="3">
      <t>ガイヤシュ</t>
    </rPh>
    <phoneticPr fontId="6"/>
  </si>
  <si>
    <t>宮崎県</t>
  </si>
  <si>
    <t>氏名入力結果</t>
    <rPh sb="0" eb="2">
      <t>シメイ</t>
    </rPh>
    <rPh sb="2" eb="4">
      <t>ニュウリョク</t>
    </rPh>
    <rPh sb="4" eb="6">
      <t>ケッカ</t>
    </rPh>
    <phoneticPr fontId="1"/>
  </si>
  <si>
    <t>かな入力結果</t>
    <rPh sb="2" eb="4">
      <t>ニュウリョク</t>
    </rPh>
    <rPh sb="4" eb="6">
      <t>ケッカ</t>
    </rPh>
    <phoneticPr fontId="1"/>
  </si>
  <si>
    <t>監　督（30）</t>
    <rPh sb="0" eb="1">
      <t>カン</t>
    </rPh>
    <rPh sb="2" eb="3">
      <t>トク</t>
    </rPh>
    <phoneticPr fontId="1"/>
  </si>
  <si>
    <t>コーチ（31）</t>
    <phoneticPr fontId="1"/>
  </si>
  <si>
    <t>コーチ（32）</t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</si>
  <si>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</si>
  <si>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</si>
  <si>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３位</t>
    <rPh sb="1" eb="2">
      <t>イ</t>
    </rPh>
    <phoneticPr fontId="1"/>
  </si>
  <si>
    <t>回</t>
    <rPh sb="0" eb="1">
      <t>カイ</t>
    </rPh>
    <phoneticPr fontId="1"/>
  </si>
  <si>
    <t>※半角入力</t>
    <rPh sb="1" eb="3">
      <t>ハンカク</t>
    </rPh>
    <rPh sb="3" eb="5">
      <t>ニュウリョク</t>
    </rPh>
    <phoneticPr fontId="1"/>
  </si>
  <si>
    <t>チーム紹介</t>
    <rPh sb="3" eb="5">
      <t>ショウカイ</t>
    </rPh>
    <phoneticPr fontId="1"/>
  </si>
  <si>
    <t>協会会長氏名</t>
    <rPh sb="0" eb="2">
      <t>キョウカイ</t>
    </rPh>
    <rPh sb="2" eb="4">
      <t>カイチョウ</t>
    </rPh>
    <rPh sb="4" eb="6">
      <t>シメイ</t>
    </rPh>
    <phoneticPr fontId="1"/>
  </si>
  <si>
    <t>※都道府県協会　会長です</t>
    <rPh sb="1" eb="5">
      <t>トドウフケン</t>
    </rPh>
    <rPh sb="5" eb="7">
      <t>キョウカイ</t>
    </rPh>
    <rPh sb="8" eb="10">
      <t>カイチョウ</t>
    </rPh>
    <phoneticPr fontId="1"/>
  </si>
  <si>
    <t>所属
都道府県名</t>
    <rPh sb="0" eb="2">
      <t>ショゾク</t>
    </rPh>
    <rPh sb="3" eb="7">
      <t>トドウフケン</t>
    </rPh>
    <rPh sb="7" eb="8">
      <t>メイ</t>
    </rPh>
    <phoneticPr fontId="1"/>
  </si>
  <si>
    <t>代表者名</t>
    <rPh sb="0" eb="3">
      <t>ダイヒョウシャ</t>
    </rPh>
    <rPh sb="3" eb="4">
      <t>メイ</t>
    </rPh>
    <phoneticPr fontId="1"/>
  </si>
  <si>
    <t>公益財団法人　日本ソフトボール協会</t>
    <rPh sb="0" eb="2">
      <t>コウエキ</t>
    </rPh>
    <rPh sb="2" eb="6">
      <t>ザイダンホウジン</t>
    </rPh>
    <rPh sb="7" eb="9">
      <t>ニホン</t>
    </rPh>
    <rPh sb="15" eb="17">
      <t>キョウカイ</t>
    </rPh>
    <phoneticPr fontId="1"/>
  </si>
  <si>
    <t>都道府県協会長　　殿</t>
    <rPh sb="0" eb="4">
      <t>トドウフケン</t>
    </rPh>
    <rPh sb="4" eb="7">
      <t>キョウカイチョウ</t>
    </rPh>
    <rPh sb="9" eb="10">
      <t>ドノ</t>
    </rPh>
    <phoneticPr fontId="1"/>
  </si>
  <si>
    <t>スコアラー名</t>
    <phoneticPr fontId="1"/>
  </si>
  <si>
    <t>トレーナー名</t>
    <phoneticPr fontId="1"/>
  </si>
  <si>
    <t>ＩＤ</t>
  </si>
  <si>
    <t>チーム番号</t>
  </si>
  <si>
    <t>背番号</t>
  </si>
  <si>
    <t>選手名</t>
  </si>
  <si>
    <t>仮名</t>
  </si>
  <si>
    <t>通算成績番号</t>
  </si>
  <si>
    <t>FirstName</t>
  </si>
  <si>
    <t>LastName</t>
  </si>
  <si>
    <t>所在地</t>
    <rPh sb="0" eb="3">
      <t>ショザイチ</t>
    </rPh>
    <phoneticPr fontId="1"/>
  </si>
  <si>
    <t>〒</t>
    <phoneticPr fontId="1"/>
  </si>
  <si>
    <t>〒　</t>
    <phoneticPr fontId="1"/>
  </si>
  <si>
    <t>TEL　</t>
    <phoneticPr fontId="1"/>
  </si>
  <si>
    <t>FAX　</t>
    <phoneticPr fontId="1"/>
  </si>
  <si>
    <t>携帯　</t>
    <rPh sb="0" eb="2">
      <t>ケイタイ</t>
    </rPh>
    <phoneticPr fontId="1"/>
  </si>
  <si>
    <t>上記チームは</t>
    <rPh sb="0" eb="2">
      <t>ジョウキ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</si>
  <si>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</si>
  <si>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</si>
  <si>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所属団体長（チーム代表者）</t>
    <rPh sb="0" eb="2">
      <t>ショゾク</t>
    </rPh>
    <rPh sb="2" eb="4">
      <t>ダンタイ</t>
    </rPh>
    <rPh sb="4" eb="5">
      <t>チョウ</t>
    </rPh>
    <rPh sb="9" eb="12">
      <t>ダイヒョウシャ</t>
    </rPh>
    <phoneticPr fontId="1"/>
  </si>
  <si>
    <t>※スコアラーは公式記録員有資格者とする。</t>
    <phoneticPr fontId="1"/>
  </si>
  <si>
    <t>【大会プログラム掲載用】</t>
    <rPh sb="1" eb="3">
      <t>タイカイ</t>
    </rPh>
    <rPh sb="8" eb="11">
      <t>ケイサイヨウ</t>
    </rPh>
    <phoneticPr fontId="1"/>
  </si>
  <si>
    <t>都道府県名</t>
    <rPh sb="0" eb="5">
      <t>トドウフケンメイ</t>
    </rPh>
    <phoneticPr fontId="1"/>
  </si>
  <si>
    <t>ふりがな</t>
    <phoneticPr fontId="1"/>
  </si>
  <si>
    <t>チーム名</t>
    <rPh sb="3" eb="4">
      <t>メイ</t>
    </rPh>
    <phoneticPr fontId="1"/>
  </si>
  <si>
    <t>代表者名</t>
    <rPh sb="0" eb="4">
      <t>ダイヒョウシャメイ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</si>
  <si>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</si>
  <si>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</si>
  <si>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※UN=ユニフォームナンバー</t>
    <phoneticPr fontId="1"/>
  </si>
  <si>
    <t>No.</t>
    <phoneticPr fontId="1"/>
  </si>
  <si>
    <t>UN</t>
    <phoneticPr fontId="1"/>
  </si>
  <si>
    <t>位置</t>
    <rPh sb="0" eb="2">
      <t>イチ</t>
    </rPh>
    <phoneticPr fontId="1"/>
  </si>
  <si>
    <t>【　選　手　名　簿　】</t>
    <phoneticPr fontId="1"/>
  </si>
  <si>
    <t>当大会の過去の成績</t>
    <rPh sb="0" eb="1">
      <t>トウ</t>
    </rPh>
    <rPh sb="1" eb="3">
      <t>タイカイ</t>
    </rPh>
    <rPh sb="4" eb="6">
      <t>カコ</t>
    </rPh>
    <rPh sb="7" eb="9">
      <t>セイセキ</t>
    </rPh>
    <phoneticPr fontId="1"/>
  </si>
  <si>
    <t>出場</t>
    <rPh sb="0" eb="2">
      <t>シュツジョウ</t>
    </rPh>
    <phoneticPr fontId="1"/>
  </si>
  <si>
    <t>回</t>
    <rPh sb="0" eb="1">
      <t>カイ</t>
    </rPh>
    <phoneticPr fontId="1"/>
  </si>
  <si>
    <t>当大会の
過去の成績</t>
    <rPh sb="0" eb="1">
      <t>トウ</t>
    </rPh>
    <rPh sb="1" eb="3">
      <t>タイカイ</t>
    </rPh>
    <rPh sb="5" eb="7">
      <t>カコ</t>
    </rPh>
    <rPh sb="8" eb="10">
      <t>セイセキ</t>
    </rPh>
    <phoneticPr fontId="1"/>
  </si>
  <si>
    <t>回目</t>
    <rPh sb="0" eb="1">
      <t>カイ</t>
    </rPh>
    <rPh sb="1" eb="2">
      <t>メ</t>
    </rPh>
    <phoneticPr fontId="1"/>
  </si>
  <si>
    <t>※半角入力（今大会を含む）</t>
    <rPh sb="1" eb="3">
      <t>ハンカク</t>
    </rPh>
    <rPh sb="3" eb="5">
      <t>ニュウリョク</t>
    </rPh>
    <rPh sb="6" eb="9">
      <t>コンタイカイ</t>
    </rPh>
    <rPh sb="10" eb="11">
      <t>フク</t>
    </rPh>
    <phoneticPr fontId="1"/>
  </si>
  <si>
    <t xml:space="preserve">  参加申込書</t>
    <phoneticPr fontId="1"/>
  </si>
  <si>
    <t>※Alt＋Enterで改行できます</t>
    <phoneticPr fontId="1"/>
  </si>
  <si>
    <t>公認ソフトボールスタートコーチ</t>
    <rPh sb="0" eb="2">
      <t>コウニン</t>
    </rPh>
    <phoneticPr fontId="7"/>
  </si>
  <si>
    <t>公認ソフトボールコーチ１</t>
    <rPh sb="0" eb="2">
      <t>コウニン</t>
    </rPh>
    <phoneticPr fontId="7"/>
  </si>
  <si>
    <t>公認ソフトボールコーチ２</t>
  </si>
  <si>
    <t>公認ソフトボールコーチ２</t>
    <phoneticPr fontId="7"/>
  </si>
  <si>
    <t>公認ソフトボールコーチ３</t>
    <phoneticPr fontId="7"/>
  </si>
  <si>
    <t>公認ソフトボールコーチ４</t>
  </si>
  <si>
    <t>公認ソフトボールコーチ４</t>
    <phoneticPr fontId="7"/>
  </si>
  <si>
    <t>公認ソフトボール準指導員</t>
    <rPh sb="0" eb="2">
      <t>コウニン</t>
    </rPh>
    <rPh sb="8" eb="9">
      <t>ジュン</t>
    </rPh>
    <rPh sb="9" eb="12">
      <t>シドウイン</t>
    </rPh>
    <phoneticPr fontId="6"/>
  </si>
  <si>
    <t>公認スタートコーチ（教員免許状保持者）</t>
    <rPh sb="0" eb="2">
      <t>コウニン</t>
    </rPh>
    <rPh sb="10" eb="12">
      <t>キョウイン</t>
    </rPh>
    <rPh sb="12" eb="15">
      <t>メンキョジョウ</t>
    </rPh>
    <rPh sb="15" eb="18">
      <t>ホジシャ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</si>
  <si>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</si>
  <si>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</si>
  <si>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白井</t>
    <rPh sb="0" eb="2">
      <t>シライ</t>
    </rPh>
    <phoneticPr fontId="1"/>
  </si>
  <si>
    <t>吉村</t>
    <rPh sb="0" eb="2">
      <t>ヨシムラ</t>
    </rPh>
    <phoneticPr fontId="1"/>
  </si>
  <si>
    <t>吉井</t>
    <rPh sb="0" eb="2">
      <t>ヨシイ</t>
    </rPh>
    <phoneticPr fontId="1"/>
  </si>
  <si>
    <t>村田</t>
    <rPh sb="0" eb="2">
      <t>ムラタ</t>
    </rPh>
    <phoneticPr fontId="1"/>
  </si>
  <si>
    <t>一幸</t>
    <rPh sb="0" eb="2">
      <t>カズユキ</t>
    </rPh>
    <phoneticPr fontId="1"/>
  </si>
  <si>
    <t>禎章</t>
    <rPh sb="0" eb="2">
      <t>サダアキ</t>
    </rPh>
    <phoneticPr fontId="1"/>
  </si>
  <si>
    <t>理人</t>
    <rPh sb="0" eb="2">
      <t>マサト</t>
    </rPh>
    <phoneticPr fontId="1"/>
  </si>
  <si>
    <t>善則</t>
    <rPh sb="0" eb="2">
      <t>ヨシノリ</t>
    </rPh>
    <phoneticPr fontId="1"/>
  </si>
  <si>
    <t>くりやま</t>
  </si>
  <si>
    <t>ひでき</t>
  </si>
  <si>
    <t>しらい</t>
  </si>
  <si>
    <t>かずゆき</t>
  </si>
  <si>
    <t>よしむら</t>
  </si>
  <si>
    <t>さだあき</t>
  </si>
  <si>
    <t>むらた</t>
  </si>
  <si>
    <t>よしのり</t>
  </si>
  <si>
    <t>栗山　英樹</t>
  </si>
  <si>
    <t>090-1111-1111</t>
  </si>
  <si>
    <t>甲斐</t>
    <rPh sb="0" eb="2">
      <t>カイ</t>
    </rPh>
    <phoneticPr fontId="1"/>
  </si>
  <si>
    <t>拓也</t>
    <rPh sb="0" eb="2">
      <t>タクヤ</t>
    </rPh>
    <phoneticPr fontId="1"/>
  </si>
  <si>
    <t>有</t>
    <rPh sb="0" eb="1">
      <t>ユウ</t>
    </rPh>
    <phoneticPr fontId="1"/>
  </si>
  <si>
    <t>岡本</t>
    <rPh sb="0" eb="2">
      <t>オカモト</t>
    </rPh>
    <phoneticPr fontId="1"/>
  </si>
  <si>
    <t>山田</t>
    <rPh sb="0" eb="2">
      <t>ヤマダ</t>
    </rPh>
    <phoneticPr fontId="1"/>
  </si>
  <si>
    <t>村上</t>
    <rPh sb="0" eb="2">
      <t>ムラカミ</t>
    </rPh>
    <phoneticPr fontId="1"/>
  </si>
  <si>
    <t>源田</t>
    <rPh sb="0" eb="2">
      <t>ゲンダ</t>
    </rPh>
    <phoneticPr fontId="1"/>
  </si>
  <si>
    <t>牧原</t>
    <rPh sb="0" eb="2">
      <t>マキハラ</t>
    </rPh>
    <phoneticPr fontId="1"/>
  </si>
  <si>
    <t>近藤</t>
    <rPh sb="0" eb="2">
      <t>コンドウ</t>
    </rPh>
    <phoneticPr fontId="1"/>
  </si>
  <si>
    <t>戸郷</t>
    <rPh sb="0" eb="2">
      <t>トゴウ</t>
    </rPh>
    <phoneticPr fontId="1"/>
  </si>
  <si>
    <t>周東</t>
    <rPh sb="0" eb="2">
      <t>シュウトウ</t>
    </rPh>
    <phoneticPr fontId="1"/>
  </si>
  <si>
    <t>佑京</t>
    <rPh sb="0" eb="2">
      <t>ウキョウ</t>
    </rPh>
    <phoneticPr fontId="1"/>
  </si>
  <si>
    <t>しゅうとう</t>
  </si>
  <si>
    <t>うきょう</t>
  </si>
  <si>
    <t>吉田</t>
    <rPh sb="0" eb="2">
      <t>ヨシダ</t>
    </rPh>
    <phoneticPr fontId="1"/>
  </si>
  <si>
    <t>正尚</t>
    <rPh sb="0" eb="2">
      <t>マサタカ</t>
    </rPh>
    <phoneticPr fontId="1"/>
  </si>
  <si>
    <t>山川</t>
    <rPh sb="0" eb="2">
      <t>ヤマカワ</t>
    </rPh>
    <phoneticPr fontId="1"/>
  </si>
  <si>
    <t>穂高</t>
    <rPh sb="0" eb="2">
      <t>ホダカ</t>
    </rPh>
    <phoneticPr fontId="1"/>
  </si>
  <si>
    <t>中野</t>
    <rPh sb="0" eb="2">
      <t>ナカノ</t>
    </rPh>
    <phoneticPr fontId="1"/>
  </si>
  <si>
    <t>拓夢</t>
    <rPh sb="0" eb="1">
      <t>タク</t>
    </rPh>
    <rPh sb="1" eb="2">
      <t>ユメ</t>
    </rPh>
    <phoneticPr fontId="1"/>
  </si>
  <si>
    <t>大成</t>
    <rPh sb="0" eb="2">
      <t>タイセイ</t>
    </rPh>
    <phoneticPr fontId="1"/>
  </si>
  <si>
    <t>健介</t>
    <rPh sb="0" eb="2">
      <t>ケンスケ</t>
    </rPh>
    <phoneticPr fontId="1"/>
  </si>
  <si>
    <t>宗隆</t>
    <rPh sb="0" eb="1">
      <t>ムネ</t>
    </rPh>
    <rPh sb="1" eb="2">
      <t>タカ</t>
    </rPh>
    <phoneticPr fontId="1"/>
  </si>
  <si>
    <t>和真</t>
    <rPh sb="0" eb="2">
      <t>カズマ</t>
    </rPh>
    <phoneticPr fontId="1"/>
  </si>
  <si>
    <t>牧</t>
    <rPh sb="0" eb="1">
      <t>マキ</t>
    </rPh>
    <phoneticPr fontId="1"/>
  </si>
  <si>
    <t>秀悟</t>
    <rPh sb="0" eb="1">
      <t>シュウ</t>
    </rPh>
    <rPh sb="1" eb="2">
      <t>ゴ</t>
    </rPh>
    <phoneticPr fontId="1"/>
  </si>
  <si>
    <t>壮亮</t>
    <rPh sb="0" eb="2">
      <t>ソウスケ</t>
    </rPh>
    <phoneticPr fontId="1"/>
  </si>
  <si>
    <t>哲人</t>
    <rPh sb="0" eb="2">
      <t>テツト</t>
    </rPh>
    <phoneticPr fontId="1"/>
  </si>
  <si>
    <t>大城</t>
    <rPh sb="0" eb="2">
      <t>オオシロ</t>
    </rPh>
    <phoneticPr fontId="1"/>
  </si>
  <si>
    <t>卓三</t>
    <rPh sb="0" eb="1">
      <t>タク</t>
    </rPh>
    <rPh sb="1" eb="2">
      <t>サン</t>
    </rPh>
    <phoneticPr fontId="1"/>
  </si>
  <si>
    <t>中村</t>
    <rPh sb="0" eb="2">
      <t>ナカムラ</t>
    </rPh>
    <phoneticPr fontId="1"/>
  </si>
  <si>
    <t>悠平</t>
    <rPh sb="0" eb="2">
      <t>ユウヘイ</t>
    </rPh>
    <phoneticPr fontId="1"/>
  </si>
  <si>
    <t>翔征</t>
    <rPh sb="0" eb="1">
      <t>ショウ</t>
    </rPh>
    <rPh sb="1" eb="2">
      <t>セイ</t>
    </rPh>
    <phoneticPr fontId="1"/>
  </si>
  <si>
    <t>大谷</t>
    <rPh sb="0" eb="2">
      <t>オオタニ</t>
    </rPh>
    <phoneticPr fontId="1"/>
  </si>
  <si>
    <t>翔平</t>
    <rPh sb="0" eb="2">
      <t>ショウヘイ</t>
    </rPh>
    <phoneticPr fontId="1"/>
  </si>
  <si>
    <t>山本</t>
    <rPh sb="0" eb="2">
      <t>ヤマモト</t>
    </rPh>
    <phoneticPr fontId="1"/>
  </si>
  <si>
    <t>由伸</t>
    <rPh sb="0" eb="2">
      <t>ヨシノブ</t>
    </rPh>
    <phoneticPr fontId="1"/>
  </si>
  <si>
    <t>髙橋</t>
    <rPh sb="0" eb="2">
      <t>タカハシ</t>
    </rPh>
    <phoneticPr fontId="1"/>
  </si>
  <si>
    <t>宏斗</t>
    <rPh sb="0" eb="2">
      <t>ヒロト</t>
    </rPh>
    <phoneticPr fontId="1"/>
  </si>
  <si>
    <t>高橋</t>
    <rPh sb="0" eb="2">
      <t>タカハシ</t>
    </rPh>
    <phoneticPr fontId="1"/>
  </si>
  <si>
    <t>奎二</t>
    <rPh sb="0" eb="2">
      <t>ケイジ</t>
    </rPh>
    <phoneticPr fontId="1"/>
  </si>
  <si>
    <t>清水</t>
    <rPh sb="0" eb="2">
      <t>シミズ</t>
    </rPh>
    <phoneticPr fontId="1"/>
  </si>
  <si>
    <t>雅治</t>
    <rPh sb="0" eb="2">
      <t>マサハル</t>
    </rPh>
    <phoneticPr fontId="1"/>
  </si>
  <si>
    <t>城石</t>
    <rPh sb="0" eb="2">
      <t>シロイシ</t>
    </rPh>
    <phoneticPr fontId="1"/>
  </si>
  <si>
    <t>憲之</t>
    <rPh sb="0" eb="2">
      <t>ノリユキ</t>
    </rPh>
    <phoneticPr fontId="1"/>
  </si>
  <si>
    <t>吉村　禎章</t>
  </si>
  <si>
    <t>厚澤　和幸</t>
    <rPh sb="0" eb="2">
      <t>アツザワ</t>
    </rPh>
    <rPh sb="3" eb="5">
      <t>カズユキ</t>
    </rPh>
    <phoneticPr fontId="1"/>
  </si>
  <si>
    <t>※半角入力</t>
    <phoneticPr fontId="1"/>
  </si>
  <si>
    <t>・プログラム掲載【編集不可】</t>
    <rPh sb="6" eb="8">
      <t>ケイサイ</t>
    </rPh>
    <rPh sb="9" eb="11">
      <t>ヘンシュウ</t>
    </rPh>
    <rPh sb="11" eb="13">
      <t>フカ</t>
    </rPh>
    <phoneticPr fontId="1"/>
  </si>
  <si>
    <t>※選択または入力してください</t>
    <rPh sb="1" eb="3">
      <t>センタク</t>
    </rPh>
    <rPh sb="6" eb="8">
      <t>ニュウリョク</t>
    </rPh>
    <phoneticPr fontId="1"/>
  </si>
  <si>
    <t>指導者</t>
    <rPh sb="0" eb="3">
      <t>シドウシャ</t>
    </rPh>
    <phoneticPr fontId="1"/>
  </si>
  <si>
    <t>栗山</t>
    <rPh sb="0" eb="1">
      <t>クリ</t>
    </rPh>
    <rPh sb="1" eb="2">
      <t>ヤマ</t>
    </rPh>
    <phoneticPr fontId="1"/>
  </si>
  <si>
    <t>英樹</t>
    <rPh sb="0" eb="1">
      <t>エイ</t>
    </rPh>
    <rPh sb="1" eb="2">
      <t>キ</t>
    </rPh>
    <phoneticPr fontId="1"/>
  </si>
  <si>
    <t>※選択</t>
    <phoneticPr fontId="1"/>
  </si>
  <si>
    <t>※各シートについて</t>
  </si>
  <si>
    <t>・大会要項</t>
    <rPh sb="1" eb="3">
      <t>タイカイ</t>
    </rPh>
    <rPh sb="3" eb="5">
      <t>ヨウコウ</t>
    </rPh>
    <phoneticPr fontId="1"/>
  </si>
  <si>
    <t>大会要項をご確認の上、申込みをお願いします。</t>
    <rPh sb="0" eb="2">
      <t>タイカイ</t>
    </rPh>
    <rPh sb="2" eb="4">
      <t>ヨウコウ</t>
    </rPh>
    <rPh sb="6" eb="8">
      <t>カクニン</t>
    </rPh>
    <rPh sb="9" eb="10">
      <t>ウエ</t>
    </rPh>
    <rPh sb="11" eb="13">
      <t>モウシコ</t>
    </rPh>
    <rPh sb="16" eb="17">
      <t>ネガ</t>
    </rPh>
    <phoneticPr fontId="1"/>
  </si>
  <si>
    <t>・入力例、入力シート</t>
    <rPh sb="1" eb="4">
      <t>ニュウリョクレイ</t>
    </rPh>
    <rPh sb="5" eb="7">
      <t>ニュウリョク</t>
    </rPh>
    <phoneticPr fontId="1"/>
  </si>
  <si>
    <t>入力例に倣って入力シートに必要事項を入力してください。</t>
    <rPh sb="0" eb="2">
      <t>ニュウリョク</t>
    </rPh>
    <rPh sb="2" eb="3">
      <t>レイ</t>
    </rPh>
    <rPh sb="4" eb="5">
      <t>ナラ</t>
    </rPh>
    <rPh sb="7" eb="9">
      <t>ニュウリョク</t>
    </rPh>
    <rPh sb="13" eb="15">
      <t>ヒツヨウ</t>
    </rPh>
    <rPh sb="15" eb="17">
      <t>ジコウ</t>
    </rPh>
    <rPh sb="18" eb="20">
      <t>ニュウリョク</t>
    </rPh>
    <phoneticPr fontId="1"/>
  </si>
  <si>
    <t>「入力シート」から自動作成しています。</t>
    <phoneticPr fontId="1"/>
  </si>
  <si>
    <t>※記入漏れ等ないようご確認の上、郵送してください。</t>
    <rPh sb="1" eb="3">
      <t>キニュウ</t>
    </rPh>
    <rPh sb="3" eb="4">
      <t>モ</t>
    </rPh>
    <rPh sb="5" eb="6">
      <t>トウ</t>
    </rPh>
    <rPh sb="11" eb="13">
      <t>カクニン</t>
    </rPh>
    <rPh sb="14" eb="15">
      <t>ウエ</t>
    </rPh>
    <rPh sb="16" eb="18">
      <t>ユウソウ</t>
    </rPh>
    <phoneticPr fontId="1"/>
  </si>
  <si>
    <t>例：戸郷</t>
    <rPh sb="0" eb="1">
      <t>レイ</t>
    </rPh>
    <rPh sb="2" eb="4">
      <t>トゴウ</t>
    </rPh>
    <phoneticPr fontId="1"/>
  </si>
  <si>
    <t>例：翔征</t>
    <rPh sb="2" eb="3">
      <t>ショウ</t>
    </rPh>
    <rPh sb="3" eb="4">
      <t>セイ</t>
    </rPh>
    <phoneticPr fontId="1"/>
  </si>
  <si>
    <t>例：とごう</t>
    <phoneticPr fontId="1"/>
  </si>
  <si>
    <t>例：しょうせい</t>
    <phoneticPr fontId="1"/>
  </si>
  <si>
    <t/>
  </si>
  <si>
    <t>チーム紹介コメントの改行を変えたいときは、</t>
    <rPh sb="3" eb="5">
      <t>ショウカイ</t>
    </rPh>
    <phoneticPr fontId="1"/>
  </si>
  <si>
    <t>※このエクセルファイルについて</t>
    <phoneticPr fontId="1"/>
  </si>
  <si>
    <t>マクロを有効にして使用してください。</t>
    <rPh sb="4" eb="6">
      <t>ユウコウ</t>
    </rPh>
    <rPh sb="9" eb="11">
      <t>シヨウ</t>
    </rPh>
    <phoneticPr fontId="1"/>
  </si>
  <si>
    <t>マクロを組んでいます。</t>
    <rPh sb="4" eb="5">
      <t>ク</t>
    </rPh>
    <phoneticPr fontId="1"/>
  </si>
  <si>
    <t>Mail①</t>
    <phoneticPr fontId="1"/>
  </si>
  <si>
    <t>Mail②</t>
    <phoneticPr fontId="1"/>
  </si>
  <si>
    <t>※当該年度有資格者に限る</t>
    <rPh sb="1" eb="3">
      <t>トウガイ</t>
    </rPh>
    <rPh sb="3" eb="5">
      <t>ネンド</t>
    </rPh>
    <rPh sb="5" eb="9">
      <t>ユウシカクシャ</t>
    </rPh>
    <rPh sb="10" eb="11">
      <t>カギ</t>
    </rPh>
    <phoneticPr fontId="1"/>
  </si>
  <si>
    <t>指導者
資格１</t>
    <phoneticPr fontId="1"/>
  </si>
  <si>
    <t>指導者
資格２</t>
    <phoneticPr fontId="1"/>
  </si>
  <si>
    <t>青森県</t>
  </si>
  <si>
    <t>岩手県</t>
  </si>
  <si>
    <t>北海道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</si>
  <si>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</si>
  <si>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</si>
  <si>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</si>
  <si>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</si>
  <si>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</si>
  <si>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</si>
  <si>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</si>
  <si>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</si>
  <si>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</si>
  <si>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</si>
  <si>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</si>
  <si>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</si>
  <si>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</si>
  <si>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</si>
  <si>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</si>
  <si>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</si>
  <si>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</si>
  <si>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</si>
  <si>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</si>
  <si>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</si>
  <si>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</si>
  <si>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</si>
  <si>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</si>
  <si>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</si>
  <si>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</si>
  <si>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</si>
  <si>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</si>
  <si>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</si>
  <si>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</si>
  <si>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</si>
  <si>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</si>
  <si>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</si>
  <si>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</si>
  <si>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</si>
  <si>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</si>
  <si>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</si>
  <si>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</si>
  <si>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</si>
  <si>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</si>
  <si>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</si>
  <si>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</si>
  <si>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鹿児島県</t>
  </si>
  <si>
    <t>沖縄県</t>
  </si>
  <si>
    <t>0987-12-3456</t>
  </si>
  <si>
    <t>0987-12-7890</t>
  </si>
  <si>
    <t>しみず</t>
  </si>
  <si>
    <t>まさじ</t>
  </si>
  <si>
    <t>abc123@def.jp</t>
  </si>
  <si>
    <t>よしい</t>
  </si>
  <si>
    <t>しろいし</t>
  </si>
  <si>
    <t>まさと</t>
  </si>
  <si>
    <t>のりゆき</t>
  </si>
  <si>
    <t>0123456</t>
    <phoneticPr fontId="1"/>
  </si>
  <si>
    <t>ダルビッシュ</t>
  </si>
  <si>
    <t>ラーズ</t>
  </si>
  <si>
    <t>ヌートバー</t>
  </si>
  <si>
    <t>かい</t>
  </si>
  <si>
    <t>だるびっしゅ</t>
  </si>
  <si>
    <t>おかもと</t>
  </si>
  <si>
    <t>やまだ</t>
  </si>
  <si>
    <t>むらかみ</t>
  </si>
  <si>
    <t>げんだ</t>
  </si>
  <si>
    <t>らーず</t>
  </si>
  <si>
    <t>まきはら</t>
  </si>
  <si>
    <t>こんどう</t>
  </si>
  <si>
    <t>とごう</t>
  </si>
  <si>
    <t>おおたに</t>
  </si>
  <si>
    <t>やまもと</t>
  </si>
  <si>
    <t>たかはし</t>
  </si>
  <si>
    <t>おおしろ</t>
  </si>
  <si>
    <t>なかむら</t>
  </si>
  <si>
    <t>まき</t>
  </si>
  <si>
    <t>なかの</t>
  </si>
  <si>
    <t>やまかわ</t>
  </si>
  <si>
    <t>よしだ</t>
  </si>
  <si>
    <t>たくや</t>
  </si>
  <si>
    <t>ゆう</t>
  </si>
  <si>
    <t>かずま</t>
  </si>
  <si>
    <t>てつと</t>
  </si>
  <si>
    <t>むねたか</t>
  </si>
  <si>
    <t>そうすけ</t>
  </si>
  <si>
    <t>ぬーとばー</t>
  </si>
  <si>
    <t>たいせい</t>
  </si>
  <si>
    <t>けんすけ</t>
  </si>
  <si>
    <t>しょうせい</t>
  </si>
  <si>
    <t>しょうへい</t>
  </si>
  <si>
    <t>よしのぶ</t>
  </si>
  <si>
    <t>ひろと</t>
  </si>
  <si>
    <t>けいじ</t>
  </si>
  <si>
    <t>たくみ</t>
  </si>
  <si>
    <t>ゆうへい</t>
  </si>
  <si>
    <t>しゅうご</t>
  </si>
  <si>
    <t>たくむ</t>
  </si>
  <si>
    <t>ほたか</t>
  </si>
  <si>
    <t>まさたか</t>
  </si>
  <si>
    <t>・申し込み【編集不可】</t>
    <rPh sb="6" eb="8">
      <t>ヘンシュウ</t>
    </rPh>
    <rPh sb="8" eb="10">
      <t>フカ</t>
    </rPh>
    <phoneticPr fontId="1"/>
  </si>
  <si>
    <t>プログラム掲載の選手は身体・人物ともに適当と認め、参加申込みをいたします。</t>
    <rPh sb="5" eb="7">
      <t>ケイサイ</t>
    </rPh>
    <rPh sb="8" eb="10">
      <t>センシュ</t>
    </rPh>
    <rPh sb="11" eb="13">
      <t>シンタイ</t>
    </rPh>
    <rPh sb="14" eb="16">
      <t>ジンブツ</t>
    </rPh>
    <rPh sb="19" eb="21">
      <t>テキトウ</t>
    </rPh>
    <rPh sb="22" eb="23">
      <t>ミト</t>
    </rPh>
    <rPh sb="25" eb="27">
      <t>サンカ</t>
    </rPh>
    <rPh sb="27" eb="29">
      <t>モウシコ</t>
    </rPh>
    <phoneticPr fontId="1"/>
  </si>
  <si>
    <t>印</t>
    <rPh sb="0" eb="1">
      <t>イン</t>
    </rPh>
    <phoneticPr fontId="1"/>
  </si>
  <si>
    <t>年</t>
    <phoneticPr fontId="1"/>
  </si>
  <si>
    <t>月</t>
    <rPh sb="0" eb="1">
      <t>ツキ</t>
    </rPh>
    <phoneticPr fontId="1"/>
  </si>
  <si>
    <t>代表として出場権を得ましたので証明します。</t>
    <phoneticPr fontId="1"/>
  </si>
  <si>
    <t>印刷をして、押印等行ってください。</t>
    <rPh sb="0" eb="2">
      <t>インサツ</t>
    </rPh>
    <rPh sb="6" eb="8">
      <t>オウイン</t>
    </rPh>
    <rPh sb="8" eb="9">
      <t>トウ</t>
    </rPh>
    <rPh sb="9" eb="10">
      <t>オコナ</t>
    </rPh>
    <phoneticPr fontId="1"/>
  </si>
  <si>
    <t>※日付はＰＣ入力・印刷後記入のどちらでも可能です。</t>
    <rPh sb="1" eb="3">
      <t>ヒヅケ</t>
    </rPh>
    <rPh sb="6" eb="8">
      <t>ニュウリョク</t>
    </rPh>
    <rPh sb="9" eb="12">
      <t>インサツゴ</t>
    </rPh>
    <rPh sb="12" eb="14">
      <t>キニュウ</t>
    </rPh>
    <rPh sb="20" eb="22">
      <t>カノウ</t>
    </rPh>
    <phoneticPr fontId="1"/>
  </si>
  <si>
    <t>「入力シート」内で変更してください。（Alt＋Enter）</t>
    <rPh sb="7" eb="8">
      <t>ナイ</t>
    </rPh>
    <phoneticPr fontId="1"/>
  </si>
  <si>
    <t>備考</t>
    <rPh sb="0" eb="2">
      <t>ビコウ</t>
    </rPh>
    <phoneticPr fontId="1"/>
  </si>
  <si>
    <t>ソフトボール協会長</t>
    <rPh sb="6" eb="9">
      <t>キョウカイチョウ</t>
    </rPh>
    <phoneticPr fontId="1"/>
  </si>
  <si>
    <t>今回で10回目の出場となります。
キャプテンを中心にチーム一丸となり念願の初優勝を目指して頑張ってきました。ソフトボールが出来る環境と、日頃から支えてくださるすべての方への感謝を大切にし、一戦一戦全力を出し切り、ソフトボールを通して最高の思い出を作ります。</t>
    <phoneticPr fontId="1"/>
  </si>
  <si>
    <t>通  訳  名</t>
    <rPh sb="0" eb="1">
      <t>ツウ</t>
    </rPh>
    <rPh sb="3" eb="4">
      <t>ヤク</t>
    </rPh>
    <rPh sb="6" eb="7">
      <t>ナ</t>
    </rPh>
    <phoneticPr fontId="1"/>
  </si>
  <si>
    <t>年齢</t>
    <rPh sb="0" eb="2">
      <t>ネンレイ</t>
    </rPh>
    <phoneticPr fontId="1"/>
  </si>
  <si>
    <t>通　訳　名</t>
    <rPh sb="0" eb="1">
      <t>ツウ</t>
    </rPh>
    <rPh sb="2" eb="3">
      <t>ヤク</t>
    </rPh>
    <rPh sb="4" eb="5">
      <t>ナ</t>
    </rPh>
    <phoneticPr fontId="1"/>
  </si>
  <si>
    <t>※スコアラーは公式記録員有資格者</t>
    <phoneticPr fontId="1"/>
  </si>
  <si>
    <t>チーム
所在地</t>
    <phoneticPr fontId="1"/>
  </si>
  <si>
    <t>連絡責任者</t>
    <rPh sb="0" eb="5">
      <t>レンラクセキニンシャ</t>
    </rPh>
    <phoneticPr fontId="1"/>
  </si>
  <si>
    <t>Tel</t>
    <phoneticPr fontId="1"/>
  </si>
  <si>
    <t>携帯</t>
    <rPh sb="0" eb="2">
      <t>ケイタイ</t>
    </rPh>
    <phoneticPr fontId="1"/>
  </si>
  <si>
    <t>公益財団法人　日本ソフトボール協会　　殿</t>
    <phoneticPr fontId="1"/>
  </si>
  <si>
    <t>チームの結成年月日</t>
    <rPh sb="4" eb="6">
      <t>ケッセイ</t>
    </rPh>
    <rPh sb="6" eb="9">
      <t>ネンガッピ</t>
    </rPh>
    <phoneticPr fontId="1"/>
  </si>
  <si>
    <t>部員数</t>
    <rPh sb="0" eb="3">
      <t>ブインスウ</t>
    </rPh>
    <phoneticPr fontId="1"/>
  </si>
  <si>
    <t>出　場</t>
    <rPh sb="0" eb="1">
      <t>デ</t>
    </rPh>
    <rPh sb="2" eb="3">
      <t>バ</t>
    </rPh>
    <phoneticPr fontId="1"/>
  </si>
  <si>
    <t>優　勝</t>
    <rPh sb="0" eb="1">
      <t>ユウ</t>
    </rPh>
    <rPh sb="2" eb="3">
      <t>マサル</t>
    </rPh>
    <phoneticPr fontId="1"/>
  </si>
  <si>
    <t>３　位</t>
    <phoneticPr fontId="1"/>
  </si>
  <si>
    <t>チームの結成年月日</t>
    <rPh sb="4" eb="9">
      <t>ケッセイネンツキヒ</t>
    </rPh>
    <phoneticPr fontId="1"/>
  </si>
  <si>
    <t>２２</t>
    <phoneticPr fontId="1"/>
  </si>
  <si>
    <t>監　督　名</t>
    <rPh sb="0" eb="1">
      <t>カン</t>
    </rPh>
    <rPh sb="2" eb="3">
      <t>トク</t>
    </rPh>
    <rPh sb="4" eb="5">
      <t>ナ</t>
    </rPh>
    <phoneticPr fontId="1"/>
  </si>
  <si>
    <t>コーチ名</t>
    <rPh sb="3" eb="4">
      <t>ナ</t>
    </rPh>
    <phoneticPr fontId="1"/>
  </si>
  <si>
    <t>※入力</t>
    <rPh sb="1" eb="3">
      <t>ニュウリョク</t>
    </rPh>
    <phoneticPr fontId="1"/>
  </si>
  <si>
    <t>松井</t>
    <rPh sb="0" eb="2">
      <t>マツイ</t>
    </rPh>
    <phoneticPr fontId="1"/>
  </si>
  <si>
    <t>まつい</t>
    <phoneticPr fontId="1"/>
  </si>
  <si>
    <t>茂雄</t>
    <rPh sb="0" eb="2">
      <t>シゲオ</t>
    </rPh>
    <phoneticPr fontId="1"/>
  </si>
  <si>
    <t>しげお</t>
    <phoneticPr fontId="1"/>
  </si>
  <si>
    <t>鹿児島県南九州市知覧町郡6204</t>
    <rPh sb="0" eb="11">
      <t>カゴシマケンミナミキュウシュウシチランチョウ</t>
    </rPh>
    <rPh sb="11" eb="12">
      <t>コオリ</t>
    </rPh>
    <phoneticPr fontId="1"/>
  </si>
  <si>
    <t>897-0302</t>
    <phoneticPr fontId="1"/>
  </si>
  <si>
    <t>鹿児島県南九州市知覧町郡19754</t>
    <rPh sb="0" eb="12">
      <t>カゴシマケンミナミキュウシュウシチランチョウコオリ</t>
    </rPh>
    <phoneticPr fontId="1"/>
  </si>
  <si>
    <t>0993-83-2511</t>
    <phoneticPr fontId="1"/>
  </si>
  <si>
    <t>0993-83-3436</t>
    <phoneticPr fontId="1"/>
  </si>
  <si>
    <t>メール</t>
    <phoneticPr fontId="1"/>
  </si>
  <si>
    <t>知覧茶</t>
    <rPh sb="0" eb="3">
      <t>チランチャ</t>
    </rPh>
    <phoneticPr fontId="1"/>
  </si>
  <si>
    <t>ちらんちゃ</t>
    <phoneticPr fontId="1"/>
  </si>
  <si>
    <t>889-0306</t>
    <phoneticPr fontId="1"/>
  </si>
  <si>
    <t>かごしまけんみなみきゅうしゅうしちらんちょうこおり6204</t>
    <phoneticPr fontId="1"/>
  </si>
  <si>
    <t>ふりがな
住　所</t>
    <rPh sb="5" eb="6">
      <t>ジュウ</t>
    </rPh>
    <rPh sb="7" eb="8">
      <t>ショ</t>
    </rPh>
    <phoneticPr fontId="1"/>
  </si>
  <si>
    <t>abc123@def.jp</t>
    <phoneticPr fontId="1"/>
  </si>
  <si>
    <t>MyJSPO №（登録番号）</t>
    <rPh sb="9" eb="11">
      <t>トウロク</t>
    </rPh>
    <rPh sb="11" eb="13">
      <t>バンゴウ</t>
    </rPh>
    <phoneticPr fontId="1"/>
  </si>
  <si>
    <t>※下記の指導者資格のいずれかを有する者１名の氏名と資格名、MyJSPO №（登録番号）を記載すること。（２名いる場合は２名）</t>
    <rPh sb="1" eb="3">
      <t>カキ</t>
    </rPh>
    <rPh sb="4" eb="7">
      <t>シドウシャ</t>
    </rPh>
    <rPh sb="7" eb="9">
      <t>シカク</t>
    </rPh>
    <rPh sb="15" eb="16">
      <t>ユウ</t>
    </rPh>
    <rPh sb="18" eb="19">
      <t>モノ</t>
    </rPh>
    <rPh sb="20" eb="21">
      <t>メイ</t>
    </rPh>
    <rPh sb="22" eb="24">
      <t>シメイ</t>
    </rPh>
    <rPh sb="25" eb="27">
      <t>シカク</t>
    </rPh>
    <rPh sb="27" eb="28">
      <t>ナ</t>
    </rPh>
    <rPh sb="38" eb="40">
      <t>トウロク</t>
    </rPh>
    <rPh sb="40" eb="42">
      <t>バンゴウ</t>
    </rPh>
    <rPh sb="44" eb="46">
      <t>キサイ</t>
    </rPh>
    <rPh sb="53" eb="54">
      <t>メイ</t>
    </rPh>
    <rPh sb="56" eb="58">
      <t>バアイ</t>
    </rPh>
    <rPh sb="60" eb="61">
      <t>メイ</t>
    </rPh>
    <phoneticPr fontId="1"/>
  </si>
  <si>
    <t>①公認コーチ1～4　②公認ソフトボールスタートコーチ　③公認準指導員</t>
    <phoneticPr fontId="1"/>
  </si>
  <si>
    <t>トレーナー名</t>
    <rPh sb="5" eb="6">
      <t>ナ</t>
    </rPh>
    <phoneticPr fontId="1"/>
  </si>
  <si>
    <t>氏　　名</t>
    <rPh sb="0" eb="1">
      <t>シ</t>
    </rPh>
    <rPh sb="3" eb="4">
      <t>ナ</t>
    </rPh>
    <phoneticPr fontId="1"/>
  </si>
  <si>
    <t>指導者氏名２</t>
    <rPh sb="0" eb="3">
      <t>シドウシャ</t>
    </rPh>
    <rPh sb="3" eb="5">
      <t>シメイ</t>
    </rPh>
    <phoneticPr fontId="1"/>
  </si>
  <si>
    <t>指導者氏名１</t>
    <rPh sb="0" eb="3">
      <t>シドウシャ</t>
    </rPh>
    <rPh sb="3" eb="5">
      <t>シメイ</t>
    </rPh>
    <phoneticPr fontId="1"/>
  </si>
  <si>
    <t>平成4年4月1日</t>
    <rPh sb="0" eb="2">
      <t>ヘイセイ</t>
    </rPh>
    <rPh sb="3" eb="4">
      <t>ネン</t>
    </rPh>
    <rPh sb="5" eb="6">
      <t>ツキ</t>
    </rPh>
    <rPh sb="7" eb="8">
      <t>ニチ</t>
    </rPh>
    <phoneticPr fontId="1"/>
  </si>
  <si>
    <t>第40回 全日本壮年ソフトボール大会</t>
    <rPh sb="0" eb="1">
      <t>ダイ</t>
    </rPh>
    <rPh sb="3" eb="4">
      <t>カイ</t>
    </rPh>
    <rPh sb="5" eb="8">
      <t>ゼンニホン</t>
    </rPh>
    <rPh sb="8" eb="10">
      <t>ソウネン</t>
    </rPh>
    <rPh sb="16" eb="18">
      <t>タイカイ</t>
    </rPh>
    <phoneticPr fontId="1"/>
  </si>
  <si>
    <t>田中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</si>
</sst>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[$-411]gge&quot;年&quot;m&quot;月&quot;d&quot;日&quot;;@"/>
    <numFmt numFmtId="178" formatCode="[$-F800]dddd\,\ mmmm\ dd\,\ yyyy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1"/>
      <color theme="1"/>
      <name val="UD デジタル 教科書体 N-R"/>
      <family val="1"/>
      <charset val="128"/>
    </font>
    <font>
      <sz val="16"/>
      <color rgb="FF000000"/>
      <name val="HG創英角ﾎﾟｯﾌﾟ体"/>
      <family val="3"/>
      <charset val="128"/>
    </font>
    <font>
      <sz val="11"/>
      <color rgb="FFFF0000"/>
      <name val="UD デジタル 教科書体 N-R"/>
      <family val="1"/>
      <charset val="128"/>
    </font>
    <font>
      <b/>
      <sz val="16"/>
      <color rgb="FFFF0000"/>
      <name val="UD デジタル 教科書体 N-R"/>
      <family val="1"/>
      <charset val="128"/>
    </font>
    <font>
      <sz val="10"/>
      <color rgb="FFFF0000"/>
      <name val="BIZ UDゴシック"/>
      <family val="3"/>
      <charset val="128"/>
    </font>
    <font>
      <u/>
      <sz val="18"/>
      <color theme="1"/>
      <name val="BIZ UDゴシック"/>
      <family val="3"/>
      <charset val="128"/>
    </font>
    <font>
      <u/>
      <sz val="10"/>
      <color theme="1"/>
      <name val="BIZ UDゴシック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1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 applyAlignment="1"/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vertical="center" shrinkToFit="1"/>
    </xf>
    <xf numFmtId="0" fontId="13" fillId="0" borderId="28" xfId="0" applyFont="1" applyBorder="1" applyAlignment="1">
      <alignment vertical="center" shrinkToFit="1"/>
    </xf>
    <xf numFmtId="0" fontId="17" fillId="0" borderId="0" xfId="0" applyFo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39" xfId="0" applyFont="1" applyBorder="1">
      <alignment vertical="center"/>
    </xf>
    <xf numFmtId="0" fontId="17" fillId="0" borderId="40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42" xfId="0" applyFont="1" applyBorder="1">
      <alignment vertical="center"/>
    </xf>
    <xf numFmtId="0" fontId="19" fillId="4" borderId="10" xfId="0" applyFont="1" applyFill="1" applyBorder="1">
      <alignment vertical="center"/>
    </xf>
    <xf numFmtId="0" fontId="20" fillId="4" borderId="17" xfId="0" applyFont="1" applyFill="1" applyBorder="1">
      <alignment vertical="center"/>
    </xf>
    <xf numFmtId="0" fontId="19" fillId="4" borderId="3" xfId="0" applyFont="1" applyFill="1" applyBorder="1">
      <alignment vertical="center"/>
    </xf>
    <xf numFmtId="0" fontId="20" fillId="4" borderId="19" xfId="0" applyFont="1" applyFill="1" applyBorder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right" vertical="center"/>
    </xf>
    <xf numFmtId="49" fontId="4" fillId="0" borderId="2" xfId="0" applyNumberFormat="1" applyFont="1" applyBorder="1" applyProtection="1">
      <alignment vertical="center"/>
      <protection locked="0"/>
    </xf>
    <xf numFmtId="49" fontId="4" fillId="0" borderId="2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12" fillId="0" borderId="3" xfId="0" applyFont="1" applyBorder="1" applyAlignment="1">
      <alignment vertical="center" shrinkToFit="1"/>
    </xf>
    <xf numFmtId="0" fontId="12" fillId="0" borderId="30" xfId="0" applyFont="1" applyBorder="1" applyAlignment="1">
      <alignment vertical="center" shrinkToFit="1"/>
    </xf>
    <xf numFmtId="0" fontId="12" fillId="0" borderId="2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25" xfId="0" applyFont="1" applyBorder="1" applyAlignment="1">
      <alignment vertical="center" shrinkToFit="1"/>
    </xf>
    <xf numFmtId="0" fontId="12" fillId="0" borderId="3" xfId="0" applyFont="1" applyBorder="1" applyAlignment="1">
      <alignment vertical="center" wrapText="1"/>
    </xf>
    <xf numFmtId="0" fontId="23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20" fontId="12" fillId="0" borderId="0" xfId="0" applyNumberFormat="1" applyFont="1" applyAlignment="1">
      <alignment vertical="center" shrinkToFit="1"/>
    </xf>
    <xf numFmtId="0" fontId="12" fillId="0" borderId="0" xfId="0" applyFont="1" applyAlignment="1"/>
    <xf numFmtId="0" fontId="12" fillId="0" borderId="0" xfId="0" applyFont="1" applyAlignment="1">
      <alignment shrinkToFit="1"/>
    </xf>
    <xf numFmtId="20" fontId="12" fillId="0" borderId="0" xfId="0" applyNumberFormat="1" applyFont="1" applyAlignment="1">
      <alignment shrinkToFit="1"/>
    </xf>
    <xf numFmtId="0" fontId="17" fillId="0" borderId="2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>
      <alignment vertical="center" shrinkToFit="1"/>
    </xf>
    <xf numFmtId="0" fontId="13" fillId="0" borderId="19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4" xfId="0" applyFont="1" applyBorder="1">
      <alignment vertical="center"/>
    </xf>
    <xf numFmtId="49" fontId="12" fillId="0" borderId="14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12" fillId="0" borderId="11" xfId="0" applyFont="1" applyBorder="1" applyAlignment="1">
      <alignment vertical="top" shrinkToFit="1"/>
    </xf>
    <xf numFmtId="0" fontId="12" fillId="0" borderId="0" xfId="0" applyFont="1" applyAlignment="1">
      <alignment vertical="top" shrinkToFit="1"/>
    </xf>
    <xf numFmtId="49" fontId="12" fillId="0" borderId="0" xfId="0" applyNumberFormat="1" applyFont="1">
      <alignment vertical="center"/>
    </xf>
    <xf numFmtId="49" fontId="12" fillId="0" borderId="11" xfId="0" applyNumberFormat="1" applyFont="1" applyBorder="1">
      <alignment vertical="center"/>
    </xf>
    <xf numFmtId="49" fontId="12" fillId="0" borderId="17" xfId="0" applyNumberFormat="1" applyFont="1" applyBorder="1">
      <alignment vertical="center"/>
    </xf>
    <xf numFmtId="49" fontId="4" fillId="0" borderId="13" xfId="0" applyNumberFormat="1" applyFont="1" applyBorder="1" applyAlignment="1">
      <alignment horizontal="center" vertical="center"/>
    </xf>
    <xf numFmtId="178" fontId="4" fillId="0" borderId="0" xfId="0" applyNumberFormat="1" applyFont="1">
      <alignment vertical="center"/>
    </xf>
    <xf numFmtId="58" fontId="4" fillId="0" borderId="0" xfId="0" applyNumberFormat="1" applyFont="1">
      <alignment vertical="center"/>
    </xf>
    <xf numFmtId="0" fontId="12" fillId="0" borderId="4" xfId="0" applyFont="1" applyBorder="1">
      <alignment vertical="center"/>
    </xf>
    <xf numFmtId="49" fontId="4" fillId="0" borderId="0" xfId="0" applyNumberFormat="1" applyFo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49" fontId="4" fillId="0" borderId="4" xfId="0" applyNumberFormat="1" applyFont="1" applyBorder="1" applyProtection="1">
      <alignment vertical="center"/>
      <protection locked="0"/>
    </xf>
    <xf numFmtId="49" fontId="4" fillId="0" borderId="19" xfId="0" applyNumberFormat="1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49" fontId="8" fillId="0" borderId="0" xfId="0" applyNumberFormat="1" applyFont="1" applyProtection="1">
      <alignment vertical="center"/>
      <protection locked="0"/>
    </xf>
    <xf numFmtId="0" fontId="26" fillId="0" borderId="39" xfId="0" applyFont="1" applyBorder="1">
      <alignment vertical="center"/>
    </xf>
    <xf numFmtId="0" fontId="26" fillId="0" borderId="40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18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19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 shrinkToFit="1"/>
    </xf>
    <xf numFmtId="49" fontId="3" fillId="3" borderId="14" xfId="0" applyNumberFormat="1" applyFont="1" applyFill="1" applyBorder="1" applyAlignment="1">
      <alignment vertical="center" shrinkToFit="1"/>
    </xf>
    <xf numFmtId="49" fontId="3" fillId="3" borderId="13" xfId="0" applyNumberFormat="1" applyFont="1" applyFill="1" applyBorder="1" applyAlignment="1">
      <alignment vertical="center" shrinkToFit="1"/>
    </xf>
    <xf numFmtId="49" fontId="3" fillId="3" borderId="20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3" fillId="3" borderId="2" xfId="0" applyNumberFormat="1" applyFont="1" applyFill="1" applyBorder="1" applyAlignment="1">
      <alignment vertical="center" shrinkToFit="1"/>
    </xf>
    <xf numFmtId="49" fontId="3" fillId="3" borderId="0" xfId="0" applyNumberFormat="1" applyFont="1" applyFill="1" applyAlignment="1">
      <alignment vertical="center" shrinkToFit="1"/>
    </xf>
    <xf numFmtId="49" fontId="3" fillId="3" borderId="18" xfId="0" applyNumberFormat="1" applyFont="1" applyFill="1" applyBorder="1" applyAlignment="1">
      <alignment vertical="center" shrinkToFit="1"/>
    </xf>
    <xf numFmtId="49" fontId="3" fillId="3" borderId="9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 shrinkToFit="1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3" fillId="3" borderId="15" xfId="0" applyNumberFormat="1" applyFont="1" applyFill="1" applyBorder="1" applyAlignment="1">
      <alignment horizontal="center" vertical="center" shrinkToFit="1"/>
    </xf>
    <xf numFmtId="49" fontId="3" fillId="3" borderId="16" xfId="0" applyNumberFormat="1" applyFont="1" applyFill="1" applyBorder="1" applyAlignment="1">
      <alignment horizontal="center" vertical="center" shrinkToFit="1"/>
    </xf>
    <xf numFmtId="49" fontId="3" fillId="3" borderId="13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3" fillId="3" borderId="6" xfId="0" applyNumberFormat="1" applyFont="1" applyFill="1" applyBorder="1" applyAlignment="1">
      <alignment horizontal="center" vertical="center" shrinkToFit="1"/>
    </xf>
    <xf numFmtId="49" fontId="3" fillId="3" borderId="7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>
      <alignment vertical="center"/>
    </xf>
    <xf numFmtId="49" fontId="3" fillId="3" borderId="10" xfId="0" applyNumberFormat="1" applyFont="1" applyFill="1" applyBorder="1" applyAlignment="1">
      <alignment vertical="center" shrinkToFit="1"/>
    </xf>
    <xf numFmtId="49" fontId="3" fillId="3" borderId="11" xfId="0" applyNumberFormat="1" applyFont="1" applyFill="1" applyBorder="1" applyAlignment="1">
      <alignment vertical="center" shrinkToFit="1"/>
    </xf>
    <xf numFmtId="49" fontId="3" fillId="3" borderId="17" xfId="0" applyNumberFormat="1" applyFont="1" applyFill="1" applyBorder="1" applyAlignment="1">
      <alignment vertical="center" shrinkToFit="1"/>
    </xf>
    <xf numFmtId="49" fontId="3" fillId="3" borderId="3" xfId="0" applyNumberFormat="1" applyFont="1" applyFill="1" applyBorder="1" applyAlignment="1">
      <alignment vertical="center" shrinkToFit="1"/>
    </xf>
    <xf numFmtId="49" fontId="3" fillId="3" borderId="4" xfId="0" applyNumberFormat="1" applyFont="1" applyFill="1" applyBorder="1" applyAlignment="1">
      <alignment vertical="center" shrinkToFit="1"/>
    </xf>
    <xf numFmtId="49" fontId="3" fillId="3" borderId="19" xfId="0" applyNumberFormat="1" applyFont="1" applyFill="1" applyBorder="1" applyAlignment="1">
      <alignment vertical="center" shrinkToFit="1"/>
    </xf>
    <xf numFmtId="49" fontId="11" fillId="3" borderId="12" xfId="2" applyNumberFormat="1" applyFill="1" applyBorder="1" applyAlignment="1" applyProtection="1">
      <alignment vertical="center" shrinkToFit="1"/>
    </xf>
    <xf numFmtId="49" fontId="11" fillId="3" borderId="14" xfId="2" applyNumberFormat="1" applyFill="1" applyBorder="1" applyAlignment="1" applyProtection="1">
      <alignment vertical="center" shrinkToFit="1"/>
    </xf>
    <xf numFmtId="49" fontId="5" fillId="0" borderId="4" xfId="0" applyNumberFormat="1" applyFont="1" applyBorder="1" applyAlignment="1">
      <alignment horizontal="left" vertical="center" shrinkToFit="1"/>
    </xf>
    <xf numFmtId="49" fontId="4" fillId="0" borderId="4" xfId="0" applyNumberFormat="1" applyFont="1" applyBorder="1" applyAlignment="1">
      <alignment vertical="center" shrinkToFit="1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0" fontId="3" fillId="3" borderId="12" xfId="0" quotePrefix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quotePrefix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3" fillId="3" borderId="12" xfId="0" applyNumberFormat="1" applyFont="1" applyFill="1" applyBorder="1" applyAlignment="1">
      <alignment horizontal="left" vertical="center" shrinkToFit="1"/>
    </xf>
    <xf numFmtId="49" fontId="3" fillId="3" borderId="14" xfId="0" applyNumberFormat="1" applyFont="1" applyFill="1" applyBorder="1" applyAlignment="1">
      <alignment horizontal="left" vertical="center" shrinkToFit="1"/>
    </xf>
    <xf numFmtId="49" fontId="3" fillId="3" borderId="13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3" borderId="12" xfId="0" applyNumberFormat="1" applyFont="1" applyFill="1" applyBorder="1" applyAlignment="1" applyProtection="1">
      <alignment vertical="center" shrinkToFit="1"/>
      <protection locked="0"/>
    </xf>
    <xf numFmtId="49" fontId="3" fillId="3" borderId="14" xfId="0" applyNumberFormat="1" applyFont="1" applyFill="1" applyBorder="1" applyAlignment="1" applyProtection="1">
      <alignment vertical="center" shrinkToFit="1"/>
      <protection locked="0"/>
    </xf>
    <xf numFmtId="49" fontId="3" fillId="3" borderId="13" xfId="0" applyNumberFormat="1" applyFont="1" applyFill="1" applyBorder="1" applyAlignment="1" applyProtection="1">
      <alignment vertical="center" shrinkToFit="1"/>
      <protection locked="0"/>
    </xf>
    <xf numFmtId="49" fontId="5" fillId="0" borderId="4" xfId="0" applyNumberFormat="1" applyFont="1" applyBorder="1" applyAlignment="1" applyProtection="1">
      <alignment horizontal="left"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3" borderId="8" xfId="0" applyNumberFormat="1" applyFont="1" applyFill="1" applyBorder="1" applyAlignment="1" applyProtection="1">
      <alignment vertical="center" shrinkToFit="1"/>
      <protection locked="0"/>
    </xf>
    <xf numFmtId="49" fontId="3" fillId="3" borderId="10" xfId="0" applyNumberFormat="1" applyFont="1" applyFill="1" applyBorder="1" applyAlignment="1" applyProtection="1">
      <alignment vertical="center" shrinkToFit="1"/>
      <protection locked="0"/>
    </xf>
    <xf numFmtId="49" fontId="3" fillId="3" borderId="11" xfId="0" applyNumberFormat="1" applyFont="1" applyFill="1" applyBorder="1" applyAlignment="1" applyProtection="1">
      <alignment vertical="center" shrinkToFit="1"/>
      <protection locked="0"/>
    </xf>
    <xf numFmtId="49" fontId="3" fillId="3" borderId="17" xfId="0" applyNumberFormat="1" applyFont="1" applyFill="1" applyBorder="1" applyAlignment="1" applyProtection="1">
      <alignment vertical="center" shrinkToFit="1"/>
      <protection locked="0"/>
    </xf>
    <xf numFmtId="49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0" applyNumberFormat="1" applyFont="1" applyFill="1" applyBorder="1" applyAlignment="1" applyProtection="1">
      <alignment vertical="center" shrinkToFit="1"/>
      <protection locked="0"/>
    </xf>
    <xf numFmtId="49" fontId="3" fillId="3" borderId="4" xfId="0" applyNumberFormat="1" applyFont="1" applyFill="1" applyBorder="1" applyAlignment="1" applyProtection="1">
      <alignment vertical="center" shrinkToFit="1"/>
      <protection locked="0"/>
    </xf>
    <xf numFmtId="49" fontId="3" fillId="3" borderId="19" xfId="0" applyNumberFormat="1" applyFont="1" applyFill="1" applyBorder="1" applyAlignment="1" applyProtection="1">
      <alignment vertical="center" shrinkToFit="1"/>
      <protection locked="0"/>
    </xf>
    <xf numFmtId="49" fontId="11" fillId="3" borderId="12" xfId="2" applyNumberFormat="1" applyFill="1" applyBorder="1" applyAlignment="1" applyProtection="1">
      <alignment vertical="center" shrinkToFit="1"/>
      <protection locked="0"/>
    </xf>
    <xf numFmtId="49" fontId="11" fillId="3" borderId="14" xfId="2" applyNumberFormat="1" applyFill="1" applyBorder="1" applyAlignment="1" applyProtection="1">
      <alignment vertical="center" shrinkToFit="1"/>
      <protection locked="0"/>
    </xf>
    <xf numFmtId="49" fontId="11" fillId="3" borderId="13" xfId="2" applyNumberFormat="1" applyFill="1" applyBorder="1" applyAlignment="1" applyProtection="1">
      <alignment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49" fontId="3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2" xfId="0" quotePrefix="1" applyFont="1" applyFill="1" applyBorder="1" applyAlignment="1" applyProtection="1">
      <alignment horizontal="center" vertical="center"/>
      <protection locked="0"/>
    </xf>
    <xf numFmtId="0" fontId="3" fillId="3" borderId="14" xfId="0" quotePrefix="1" applyFont="1" applyFill="1" applyBorder="1" applyAlignment="1" applyProtection="1">
      <alignment horizontal="center" vertical="center"/>
      <protection locked="0"/>
    </xf>
    <xf numFmtId="58" fontId="24" fillId="0" borderId="0" xfId="0" applyNumberFormat="1" applyFont="1" applyAlignment="1">
      <alignment horizontal="center" vertical="center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49" fontId="4" fillId="3" borderId="14" xfId="0" applyNumberFormat="1" applyFont="1" applyFill="1" applyBorder="1" applyAlignment="1" applyProtection="1">
      <alignment horizontal="center" vertical="center"/>
      <protection locked="0"/>
    </xf>
    <xf numFmtId="49" fontId="4" fillId="3" borderId="13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49" fontId="3" fillId="0" borderId="13" xfId="0" applyNumberFormat="1" applyFont="1" applyBorder="1" applyProtection="1">
      <alignment vertical="center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17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49" fontId="12" fillId="0" borderId="4" xfId="0" applyNumberFormat="1" applyFont="1" applyBorder="1" applyAlignment="1">
      <alignment horizontal="left" vertical="center" shrinkToFit="1"/>
    </xf>
    <xf numFmtId="49" fontId="12" fillId="0" borderId="19" xfId="0" applyNumberFormat="1" applyFont="1" applyBorder="1" applyAlignment="1">
      <alignment horizontal="left" vertical="center" shrinkToFit="1"/>
    </xf>
    <xf numFmtId="20" fontId="12" fillId="0" borderId="0" xfId="0" applyNumberFormat="1" applyFont="1" applyAlignment="1">
      <alignment horizontal="center" shrinkToFit="1"/>
    </xf>
    <xf numFmtId="0" fontId="15" fillId="0" borderId="0" xfId="0" applyFont="1" applyAlignment="1">
      <alignment shrinkToFit="1"/>
    </xf>
    <xf numFmtId="0" fontId="12" fillId="0" borderId="0" xfId="0" applyFont="1" applyAlignment="1"/>
    <xf numFmtId="49" fontId="15" fillId="0" borderId="0" xfId="0" applyNumberFormat="1" applyFont="1" applyAlignment="1">
      <alignment horizontal="center" shrinkToFit="1"/>
    </xf>
    <xf numFmtId="0" fontId="22" fillId="0" borderId="0" xfId="0" applyFont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shrinkToFit="1"/>
    </xf>
    <xf numFmtId="0" fontId="12" fillId="0" borderId="26" xfId="0" applyFont="1" applyBorder="1" applyAlignment="1">
      <alignment vertical="center" shrinkToFit="1"/>
    </xf>
    <xf numFmtId="0" fontId="12" fillId="0" borderId="27" xfId="0" applyFont="1" applyBorder="1" applyAlignment="1">
      <alignment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5" fillId="0" borderId="0" xfId="0" applyFont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49" fontId="15" fillId="0" borderId="10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5" fillId="0" borderId="0" xfId="0" applyFont="1" applyAlignment="1">
      <alignment horizontal="center" shrinkToFi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5" fillId="0" borderId="31" xfId="0" applyNumberFormat="1" applyFont="1" applyBorder="1" applyAlignment="1">
      <alignment vertical="center" shrinkToFit="1"/>
    </xf>
    <xf numFmtId="0" fontId="15" fillId="0" borderId="31" xfId="0" applyFont="1" applyBorder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15" fillId="0" borderId="4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49" fontId="12" fillId="0" borderId="29" xfId="3" applyNumberFormat="1" applyFont="1" applyBorder="1" applyAlignment="1">
      <alignment horizontal="center" vertical="center" shrinkToFit="1"/>
    </xf>
    <xf numFmtId="0" fontId="12" fillId="0" borderId="29" xfId="3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49" fontId="13" fillId="0" borderId="25" xfId="0" applyNumberFormat="1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49" fontId="12" fillId="0" borderId="3" xfId="0" applyNumberFormat="1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shrinkToFit="1"/>
    </xf>
    <xf numFmtId="49" fontId="12" fillId="0" borderId="19" xfId="0" applyNumberFormat="1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177" fontId="12" fillId="0" borderId="12" xfId="0" applyNumberFormat="1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3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3A6106AB-F869-4029-8AA6-98EDAA54022A}"/>
  </cellStyles>
  <dxfs count="0"/>
  <tableStyles count="0" defaultTableStyle="TableStyleMedium2" defaultPivotStyle="PivotStyleLight16"/>
  <colors>
    <mruColors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77</xdr:col>
      <xdr:colOff>115490</xdr:colOff>
      <xdr:row>21</xdr:row>
      <xdr:rowOff>18483</xdr:rowOff>
    </xdr:from>
    <xdr:ext cx="1913335" cy="905442"/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650015" y="4819083"/>
          <a:ext cx="1913335" cy="905442"/>
        </a:xfrm>
        <a:prstGeom prst="wedgeRoundRectCallout">
          <a:avLst>
            <a:gd name="adj1" fmla="val -64167"/>
            <a:gd name="adj2" fmla="val -28812"/>
            <a:gd name="adj3" fmla="val 16667"/>
          </a:avLst>
        </a:prstGeom>
        <a:solidFill>
          <a:sysClr val="window" lastClr="FFFFFF"/>
        </a:solidFill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日付入力後、印刷し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押印してください。</a:t>
          </a:r>
        </a:p>
      </xdr:txBody>
    </xdr:sp>
    <xdr:clientData/>
  </xdr:oneCellAnchor>
  <xdr:oneCellAnchor>
    <xdr:from>
      <xdr:col>163</xdr:col>
      <xdr:colOff>57150</xdr:colOff>
      <xdr:row>8</xdr:row>
      <xdr:rowOff>95250</xdr:rowOff>
    </xdr:from>
    <xdr:ext cx="1261197" cy="395424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1458575" y="1238250"/>
          <a:ext cx="1261197" cy="395424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180000" tIns="180000" rIns="180000" bIns="180000" rtlCol="0" anchor="t">
          <a:spAutoFit/>
        </a:bodyPr>
        <a:lstStyle/>
        <a:p>
          <a:r>
            <a:rPr kumimoji="1" lang="ja-JP" altLang="en-US" sz="6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編集不可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93</xdr:col>
      <xdr:colOff>63510</xdr:colOff>
      <xdr:row>14</xdr:row>
      <xdr:rowOff>58615</xdr:rowOff>
    </xdr:from>
    <xdr:ext cx="1261197" cy="395424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196145" y="2278673"/>
          <a:ext cx="1261197" cy="3954242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180000" tIns="180000" rIns="180000" bIns="180000" rtlCol="0" anchor="t">
          <a:spAutoFit/>
        </a:bodyPr>
        <a:lstStyle/>
        <a:p>
          <a:r>
            <a:rPr kumimoji="1" lang="ja-JP" altLang="en-US" sz="6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編集不可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</xdr:row>
          <xdr:rowOff>220980</xdr:rowOff>
        </xdr:from>
        <xdr:to>
          <xdr:col>11</xdr:col>
          <xdr:colOff>68580</xdr:colOff>
          <xdr:row>7</xdr:row>
          <xdr:rowOff>175260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HG創英角ﾎﾟｯﾌﾟ体"/>
                  <a:ea typeface="HG創英角ﾎﾟｯﾌﾟ体"/>
                </a:rPr>
                <a:t>Windmill</a:t>
              </a:r>
            </a:p>
            <a:p>
              <a:pPr algn="ctr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HG創英角ﾎﾟｯﾌﾟ体"/>
                  <a:ea typeface="HG創英角ﾎﾟｯﾌﾟ体"/>
                </a:rPr>
                <a:t>選手名読込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995EF-7A1B-4F1E-8455-22C1C93BDCE5}">
  <sheetPr codeName="Sheet8"/>
  <dimension ref="A1:C21"/>
  <sheetViews>
    <sheetView showGridLines="0" view="pageBreakPreview" zoomScaleNormal="100" zoomScaleSheetLayoutView="100" workbookViewId="0">
      <selection activeCell="C18" sqref="C18"/>
    </sheetView>
  </sheetViews>
  <sheetFormatPr defaultColWidth="9" defaultRowHeight="14.4" x14ac:dyDescent="0.45"/>
  <cols>
    <col min="1" max="2" width="3.59765625" style="12" customWidth="1"/>
    <col min="3" max="3" width="63.59765625" style="12" bestFit="1" customWidth="1"/>
    <col min="4" max="4" width="9" style="12"/>
    <col min="5" max="7" width="9" style="12" customWidth="1"/>
    <col min="8" max="16384" width="9" style="12"/>
  </cols>
  <sheetData>
    <row r="1" spans="1:3" x14ac:dyDescent="0.45">
      <c r="A1" s="12" t="s">
        <v>199</v>
      </c>
    </row>
    <row r="2" spans="1:3" ht="21" x14ac:dyDescent="0.45">
      <c r="B2" s="28"/>
      <c r="C2" s="29" t="s">
        <v>201</v>
      </c>
    </row>
    <row r="3" spans="1:3" ht="21" x14ac:dyDescent="0.45">
      <c r="B3" s="30"/>
      <c r="C3" s="31" t="s">
        <v>200</v>
      </c>
    </row>
    <row r="5" spans="1:3" x14ac:dyDescent="0.45">
      <c r="A5" s="12" t="s">
        <v>186</v>
      </c>
    </row>
    <row r="6" spans="1:3" x14ac:dyDescent="0.45">
      <c r="B6" s="20" t="s">
        <v>187</v>
      </c>
      <c r="C6" s="21"/>
    </row>
    <row r="7" spans="1:3" x14ac:dyDescent="0.45">
      <c r="B7" s="22"/>
      <c r="C7" s="23" t="s">
        <v>188</v>
      </c>
    </row>
    <row r="9" spans="1:3" x14ac:dyDescent="0.45">
      <c r="B9" s="20" t="s">
        <v>189</v>
      </c>
      <c r="C9" s="21"/>
    </row>
    <row r="10" spans="1:3" x14ac:dyDescent="0.45">
      <c r="B10" s="22"/>
      <c r="C10" s="23" t="s">
        <v>190</v>
      </c>
    </row>
    <row r="12" spans="1:3" x14ac:dyDescent="0.45">
      <c r="B12" s="96" t="s">
        <v>305</v>
      </c>
      <c r="C12" s="97"/>
    </row>
    <row r="13" spans="1:3" x14ac:dyDescent="0.45">
      <c r="B13" s="98"/>
      <c r="C13" s="99" t="s">
        <v>191</v>
      </c>
    </row>
    <row r="14" spans="1:3" x14ac:dyDescent="0.45">
      <c r="B14" s="98"/>
      <c r="C14" s="99" t="s">
        <v>311</v>
      </c>
    </row>
    <row r="15" spans="1:3" x14ac:dyDescent="0.45">
      <c r="B15" s="98"/>
      <c r="C15" s="99" t="s">
        <v>312</v>
      </c>
    </row>
    <row r="16" spans="1:3" x14ac:dyDescent="0.45">
      <c r="B16" s="100"/>
      <c r="C16" s="101" t="s">
        <v>192</v>
      </c>
    </row>
    <row r="18" spans="2:3" x14ac:dyDescent="0.45">
      <c r="B18" s="20" t="s">
        <v>180</v>
      </c>
      <c r="C18" s="21"/>
    </row>
    <row r="19" spans="2:3" x14ac:dyDescent="0.45">
      <c r="B19" s="26"/>
      <c r="C19" s="27" t="s">
        <v>191</v>
      </c>
    </row>
    <row r="20" spans="2:3" x14ac:dyDescent="0.45">
      <c r="B20" s="24"/>
      <c r="C20" s="25" t="s">
        <v>198</v>
      </c>
    </row>
    <row r="21" spans="2:3" x14ac:dyDescent="0.45">
      <c r="B21" s="22"/>
      <c r="C21" s="23" t="s">
        <v>313</v>
      </c>
    </row>
  </sheetData>
  <sheetProtection algorithmName="SHA-512" hashValue="fbYSoX3w/aYV1peIZYsMcM1vXYiMGHzCl4OkpgdK+VVrg8zDOhTK/ByTUDRiXbxqsALnn447nj1+q4onrbPVfQ==" saltValue="vU8voD7s5EOuopAQx+NScw==" spinCount="100000" sheet="1" objects="1" scenarios="1"/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BCF0-BC3A-4177-84E7-B1B1B160D950}">
  <sheetPr codeName="Sheet6">
    <pageSetUpPr fitToPage="1"/>
  </sheetPr>
  <dimension ref="A1"/>
  <sheetViews>
    <sheetView view="pageBreakPreview" zoomScaleNormal="100" zoomScaleSheetLayoutView="100" workbookViewId="0"/>
  </sheetViews>
  <sheetFormatPr defaultColWidth="2.3984375" defaultRowHeight="14.4" customHeight="1" x14ac:dyDescent="0.45"/>
  <sheetData/>
  <sheetProtection algorithmName="SHA-512" hashValue="Tzu3/pF1mFpnGgcjFlvVpzdxi8m7J/mM/ZRGinONGbFmg4lSiGzmCHl0lBNmMA+zYXy2Gy1xQh9ApZWYt+vjQA==" saltValue="kQh9pyDBZwunQm5qgsClqQ==" spinCount="100000" sheet="1" objects="1" scenarios="1"/>
  <phoneticPr fontId="1"/>
  <pageMargins left="0.59055118110236227" right="0.59055118110236227" top="0.59055118110236227" bottom="0.59055118110236227" header="0" footer="0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22D0-8B2D-40AE-99AC-46C11FDA3882}">
  <sheetPr codeName="Sheet7">
    <pageSetUpPr fitToPage="1"/>
  </sheetPr>
  <dimension ref="A2:AG74"/>
  <sheetViews>
    <sheetView tabSelected="1" view="pageBreakPreview" zoomScaleNormal="100" zoomScaleSheetLayoutView="100" workbookViewId="0">
      <pane ySplit="2" topLeftCell="A45" activePane="bottomLeft" state="frozen"/>
      <selection activeCell="E68" sqref="E68:O72"/>
      <selection pane="bottomLeft" activeCell="H65" sqref="H65"/>
    </sheetView>
  </sheetViews>
  <sheetFormatPr defaultColWidth="5.59765625" defaultRowHeight="15" customHeight="1" x14ac:dyDescent="0.45"/>
  <cols>
    <col min="1" max="3" width="5.59765625" style="32"/>
    <col min="4" max="4" width="5.59765625" style="32" customWidth="1"/>
    <col min="5" max="6" width="3.09765625" style="32" customWidth="1"/>
    <col min="7" max="20" width="5.59765625" style="32" customWidth="1"/>
    <col min="21" max="21" width="6.19921875" style="32" bestFit="1" customWidth="1"/>
    <col min="22" max="22" width="5.59765625" style="32" customWidth="1"/>
    <col min="23" max="23" width="15.3984375" style="33" customWidth="1"/>
    <col min="24" max="24" width="19.5" style="33" customWidth="1"/>
    <col min="25" max="25" width="10.3984375" style="33" customWidth="1"/>
    <col min="26" max="26" width="5.59765625" style="32" customWidth="1"/>
    <col min="27" max="16384" width="5.59765625" style="32"/>
  </cols>
  <sheetData>
    <row r="2" spans="1:28" ht="15" customHeight="1" x14ac:dyDescent="0.45">
      <c r="A2" s="102" t="s">
        <v>0</v>
      </c>
      <c r="B2" s="102"/>
      <c r="C2" s="102"/>
      <c r="D2" s="102"/>
      <c r="E2" s="103" t="s">
        <v>360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5"/>
      <c r="W2" s="33" t="s">
        <v>45</v>
      </c>
      <c r="X2" s="33" t="s">
        <v>46</v>
      </c>
      <c r="AA2" s="32" t="str">
        <f>IF(E2="","",E2)</f>
        <v>第40回 全日本壮年ソフトボール大会</v>
      </c>
    </row>
    <row r="3" spans="1:28" ht="15" customHeight="1" x14ac:dyDescent="0.45">
      <c r="A3" s="102" t="s">
        <v>1</v>
      </c>
      <c r="B3" s="102"/>
      <c r="C3" s="102"/>
      <c r="D3" s="102"/>
      <c r="E3" s="106" t="s">
        <v>251</v>
      </c>
      <c r="F3" s="106"/>
      <c r="G3" s="106"/>
      <c r="H3" s="106"/>
      <c r="I3" s="32" t="s">
        <v>22</v>
      </c>
      <c r="T3" s="34"/>
      <c r="U3" s="34"/>
      <c r="AA3" s="32" t="str">
        <f>IF(E3="","",E3)</f>
        <v>鹿児島県</v>
      </c>
    </row>
    <row r="4" spans="1:28" ht="15" customHeight="1" x14ac:dyDescent="0.45">
      <c r="A4" s="102" t="s">
        <v>2</v>
      </c>
      <c r="B4" s="102"/>
      <c r="C4" s="102"/>
      <c r="D4" s="102"/>
      <c r="E4" s="103" t="s">
        <v>347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5"/>
      <c r="AA4" s="32" t="str">
        <f>IF(E4="","",E4)</f>
        <v>ちらんちゃ</v>
      </c>
    </row>
    <row r="5" spans="1:28" ht="15" customHeight="1" x14ac:dyDescent="0.45">
      <c r="A5" s="102" t="s">
        <v>3</v>
      </c>
      <c r="B5" s="102"/>
      <c r="C5" s="102"/>
      <c r="D5" s="102"/>
      <c r="E5" s="103" t="s">
        <v>346</v>
      </c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AA5" s="32" t="str">
        <f>IF(E5="","",E5)</f>
        <v>知覧茶</v>
      </c>
    </row>
    <row r="6" spans="1:28" ht="15" customHeight="1" x14ac:dyDescent="0.45">
      <c r="A6" s="107" t="s">
        <v>4</v>
      </c>
      <c r="B6" s="108"/>
      <c r="C6" s="113" t="s">
        <v>74</v>
      </c>
      <c r="D6" s="114"/>
      <c r="E6" s="115" t="s">
        <v>348</v>
      </c>
      <c r="F6" s="116"/>
      <c r="G6" s="116"/>
      <c r="H6" s="116"/>
      <c r="I6" s="117"/>
      <c r="J6" s="32" t="s">
        <v>24</v>
      </c>
      <c r="AA6" s="32" t="str">
        <f>IF(E6="","",ASC(E6))</f>
        <v>889-0306</v>
      </c>
    </row>
    <row r="7" spans="1:28" ht="15" customHeight="1" x14ac:dyDescent="0.45">
      <c r="A7" s="109"/>
      <c r="B7" s="110"/>
      <c r="C7" s="176" t="s">
        <v>350</v>
      </c>
      <c r="D7" s="177"/>
      <c r="E7" s="180" t="s">
        <v>349</v>
      </c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2"/>
      <c r="AA7" s="32" t="str">
        <f>IF(E7="","",ASC(E7))</f>
        <v>かごしまけんみなみきゅうしゅうしちらんちょうこおり6204</v>
      </c>
    </row>
    <row r="8" spans="1:28" ht="15" customHeight="1" x14ac:dyDescent="0.45">
      <c r="A8" s="109"/>
      <c r="B8" s="110"/>
      <c r="C8" s="178"/>
      <c r="D8" s="179"/>
      <c r="E8" s="103" t="s">
        <v>340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5"/>
      <c r="AA8" s="32" t="str">
        <f>IF(E8="","",E8)</f>
        <v>鹿児島県南九州市知覧町郡6204</v>
      </c>
    </row>
    <row r="9" spans="1:28" ht="15" customHeight="1" x14ac:dyDescent="0.45">
      <c r="A9" s="109"/>
      <c r="B9" s="110"/>
      <c r="C9" s="113" t="s">
        <v>75</v>
      </c>
      <c r="D9" s="114"/>
      <c r="E9" s="118" t="s">
        <v>253</v>
      </c>
      <c r="F9" s="118"/>
      <c r="G9" s="118"/>
      <c r="H9" s="118"/>
      <c r="I9" s="118"/>
      <c r="J9" s="32" t="s">
        <v>23</v>
      </c>
      <c r="AA9" s="32" t="str">
        <f>IF(E9="","",ASC(E9))</f>
        <v>0987-12-3456</v>
      </c>
    </row>
    <row r="10" spans="1:28" ht="15" customHeight="1" x14ac:dyDescent="0.45">
      <c r="A10" s="111"/>
      <c r="B10" s="112"/>
      <c r="C10" s="113" t="s">
        <v>76</v>
      </c>
      <c r="D10" s="114"/>
      <c r="E10" s="119" t="s">
        <v>254</v>
      </c>
      <c r="F10" s="119"/>
      <c r="G10" s="119"/>
      <c r="H10" s="119"/>
      <c r="I10" s="119"/>
      <c r="J10" s="32" t="s">
        <v>24</v>
      </c>
      <c r="AA10" s="32" t="str">
        <f>IF(E10="","",ASC(E10))</f>
        <v>0987-12-7890</v>
      </c>
    </row>
    <row r="11" spans="1:28" ht="15" customHeight="1" x14ac:dyDescent="0.45">
      <c r="A11" s="120" t="s">
        <v>19</v>
      </c>
      <c r="B11" s="120"/>
      <c r="C11" s="120"/>
      <c r="D11" s="102"/>
      <c r="E11" s="121" t="s">
        <v>112</v>
      </c>
      <c r="F11" s="122"/>
      <c r="G11" s="123"/>
      <c r="H11" s="123" t="s">
        <v>113</v>
      </c>
      <c r="I11" s="124"/>
      <c r="J11" s="121" t="s">
        <v>7</v>
      </c>
      <c r="K11" s="123"/>
      <c r="L11" s="123"/>
      <c r="M11" s="123" t="s">
        <v>8</v>
      </c>
      <c r="N11" s="123"/>
      <c r="O11" s="124"/>
    </row>
    <row r="12" spans="1:28" ht="15" customHeight="1" x14ac:dyDescent="0.45">
      <c r="A12" s="102"/>
      <c r="B12" s="102"/>
      <c r="C12" s="102"/>
      <c r="D12" s="102"/>
      <c r="E12" s="125" t="s">
        <v>114</v>
      </c>
      <c r="F12" s="126"/>
      <c r="G12" s="127"/>
      <c r="H12" s="128" t="s">
        <v>118</v>
      </c>
      <c r="I12" s="129"/>
      <c r="J12" s="125" t="s">
        <v>124</v>
      </c>
      <c r="K12" s="126"/>
      <c r="L12" s="127"/>
      <c r="M12" s="128" t="s">
        <v>125</v>
      </c>
      <c r="N12" s="126"/>
      <c r="O12" s="129"/>
      <c r="W12" s="33" t="str">
        <f>IF(CONCATENATE(E12,"　",H12)="　","",CONCATENATE(E12,"　",H12))</f>
        <v>白井　一幸</v>
      </c>
      <c r="X12" s="33" t="str">
        <f>IF(CONCATENATE(J12,"　",M12)="　","",CONCATENATE(J12,"　",M12))</f>
        <v>しらい　かずゆき</v>
      </c>
      <c r="Y12" s="33" t="str">
        <f>IF(CONCATENATE(J12,"　",M12)="　","",CONCATENATE(ASC(PHONETIC(J12))," ",ASC(PHONETIC(M12))))</f>
        <v>ｼﾗｲ ｶｽﾞﾕｷ</v>
      </c>
      <c r="AA12" s="32" t="str">
        <f>IF(W12="","",W12)</f>
        <v>白井　一幸</v>
      </c>
      <c r="AB12" s="32" t="str">
        <f>IF(X12="","",X12)</f>
        <v>しらい　かずゆき</v>
      </c>
    </row>
    <row r="13" spans="1:28" ht="15" customHeight="1" x14ac:dyDescent="0.45">
      <c r="A13" s="102" t="s">
        <v>6</v>
      </c>
      <c r="B13" s="102"/>
      <c r="C13" s="102"/>
      <c r="D13" s="102"/>
      <c r="E13" s="121" t="s">
        <v>112</v>
      </c>
      <c r="F13" s="122"/>
      <c r="G13" s="123"/>
      <c r="H13" s="123" t="s">
        <v>113</v>
      </c>
      <c r="I13" s="124"/>
      <c r="J13" s="121" t="s">
        <v>7</v>
      </c>
      <c r="K13" s="123"/>
      <c r="L13" s="123"/>
      <c r="M13" s="123" t="s">
        <v>8</v>
      </c>
      <c r="N13" s="123"/>
      <c r="O13" s="124"/>
    </row>
    <row r="14" spans="1:28" ht="15" customHeight="1" x14ac:dyDescent="0.45">
      <c r="A14" s="102"/>
      <c r="B14" s="102"/>
      <c r="C14" s="102"/>
      <c r="D14" s="102"/>
      <c r="E14" s="130" t="s">
        <v>173</v>
      </c>
      <c r="F14" s="127"/>
      <c r="G14" s="131"/>
      <c r="H14" s="131" t="s">
        <v>174</v>
      </c>
      <c r="I14" s="132"/>
      <c r="J14" s="130" t="s">
        <v>255</v>
      </c>
      <c r="K14" s="131"/>
      <c r="L14" s="131"/>
      <c r="M14" s="131" t="s">
        <v>256</v>
      </c>
      <c r="N14" s="131"/>
      <c r="O14" s="132"/>
      <c r="W14" s="33" t="str">
        <f>IF(CONCATENATE(E14,"　",H14)="　","",CONCATENATE(E14,"　",H14))</f>
        <v>清水　雅治</v>
      </c>
      <c r="X14" s="33" t="str">
        <f>IF(CONCATENATE(J14,"　",M14)="　","",CONCATENATE(J14,"　",M14))</f>
        <v>しみず　まさじ</v>
      </c>
      <c r="Y14" s="33" t="str">
        <f>IF(CONCATENATE(J14,"　",M14)="　","",CONCATENATE(ASC(PHONETIC(J14))," ",ASC(PHONETIC(M14))))</f>
        <v>ｼﾐｽﾞ ﾏｻｼﾞ</v>
      </c>
      <c r="AA14" s="32" t="str">
        <f>IF(W14="","",W14)</f>
        <v>清水　雅治</v>
      </c>
      <c r="AB14" s="32" t="str">
        <f>IF(X14="","",X14)</f>
        <v>しみず　まさじ</v>
      </c>
    </row>
    <row r="15" spans="1:28" ht="15" customHeight="1" x14ac:dyDescent="0.45">
      <c r="A15" s="102" t="s">
        <v>15</v>
      </c>
      <c r="B15" s="102"/>
      <c r="C15" s="133" t="s">
        <v>74</v>
      </c>
      <c r="D15" s="133"/>
      <c r="E15" s="134" t="s">
        <v>341</v>
      </c>
      <c r="F15" s="135"/>
      <c r="G15" s="135"/>
      <c r="H15" s="135"/>
      <c r="I15" s="136"/>
      <c r="J15" s="32" t="s">
        <v>24</v>
      </c>
      <c r="AA15" s="32" t="str">
        <f>IF(E15="","",ASC(E15))</f>
        <v>897-0302</v>
      </c>
    </row>
    <row r="16" spans="1:28" ht="15" customHeight="1" x14ac:dyDescent="0.45">
      <c r="A16" s="102"/>
      <c r="B16" s="102"/>
      <c r="C16" s="133" t="s">
        <v>5</v>
      </c>
      <c r="D16" s="133"/>
      <c r="E16" s="103" t="s">
        <v>342</v>
      </c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5"/>
      <c r="AA16" s="32" t="str">
        <f>IF(E16="","",E16)</f>
        <v>鹿児島県南九州市知覧町郡19754</v>
      </c>
    </row>
    <row r="17" spans="1:28" ht="15" customHeight="1" x14ac:dyDescent="0.45">
      <c r="A17" s="102"/>
      <c r="B17" s="102"/>
      <c r="C17" s="133" t="s">
        <v>75</v>
      </c>
      <c r="D17" s="133"/>
      <c r="E17" s="137" t="s">
        <v>343</v>
      </c>
      <c r="F17" s="138"/>
      <c r="G17" s="138"/>
      <c r="H17" s="138"/>
      <c r="I17" s="139"/>
      <c r="J17" s="32" t="s">
        <v>24</v>
      </c>
      <c r="AA17" s="32" t="str">
        <f>IF(E17="","",ASC(E17))</f>
        <v>0993-83-2511</v>
      </c>
    </row>
    <row r="18" spans="1:28" ht="15" customHeight="1" x14ac:dyDescent="0.45">
      <c r="A18" s="102"/>
      <c r="B18" s="102"/>
      <c r="C18" s="133" t="s">
        <v>76</v>
      </c>
      <c r="D18" s="133"/>
      <c r="E18" s="103" t="s">
        <v>344</v>
      </c>
      <c r="F18" s="104"/>
      <c r="G18" s="104"/>
      <c r="H18" s="104"/>
      <c r="I18" s="105"/>
      <c r="J18" s="32" t="s">
        <v>24</v>
      </c>
      <c r="AA18" s="32" t="str">
        <f>IF(E18="","",ASC(E18))</f>
        <v>0993-83-3436</v>
      </c>
    </row>
    <row r="19" spans="1:28" ht="15" customHeight="1" x14ac:dyDescent="0.45">
      <c r="A19" s="102"/>
      <c r="B19" s="102"/>
      <c r="C19" s="133" t="s">
        <v>77</v>
      </c>
      <c r="D19" s="133"/>
      <c r="E19" s="103" t="s">
        <v>131</v>
      </c>
      <c r="F19" s="104"/>
      <c r="G19" s="104"/>
      <c r="H19" s="104"/>
      <c r="I19" s="105"/>
      <c r="J19" s="32" t="s">
        <v>24</v>
      </c>
      <c r="AA19" s="32" t="str">
        <f>IF(E19="","",ASC(E19))</f>
        <v>090-1111-1111</v>
      </c>
    </row>
    <row r="20" spans="1:28" ht="15" customHeight="1" x14ac:dyDescent="0.45">
      <c r="A20" s="102"/>
      <c r="B20" s="102"/>
      <c r="C20" s="133" t="s">
        <v>202</v>
      </c>
      <c r="D20" s="133"/>
      <c r="E20" s="140" t="s">
        <v>351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36" t="s">
        <v>26</v>
      </c>
      <c r="AA20" s="32" t="str">
        <f>IF(E20="","",ASC(E20))</f>
        <v>abc123@def.jp</v>
      </c>
    </row>
    <row r="21" spans="1:28" ht="15" customHeight="1" x14ac:dyDescent="0.45">
      <c r="A21" s="102"/>
      <c r="B21" s="102"/>
      <c r="C21" s="133" t="s">
        <v>203</v>
      </c>
      <c r="D21" s="133"/>
      <c r="E21" s="140" t="s">
        <v>257</v>
      </c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36" t="s">
        <v>27</v>
      </c>
      <c r="AA21" s="32" t="str">
        <f>IF(E21="","",ASC(E21))</f>
        <v>abc123@def.jp</v>
      </c>
    </row>
    <row r="23" spans="1:28" ht="15" customHeight="1" x14ac:dyDescent="0.45">
      <c r="E23" s="102" t="s">
        <v>112</v>
      </c>
      <c r="F23" s="102"/>
      <c r="G23" s="102"/>
      <c r="H23" s="102" t="s">
        <v>113</v>
      </c>
      <c r="I23" s="102"/>
      <c r="J23" s="102" t="s">
        <v>7</v>
      </c>
      <c r="K23" s="102"/>
      <c r="L23" s="102"/>
      <c r="M23" s="102" t="s">
        <v>8</v>
      </c>
      <c r="N23" s="102"/>
      <c r="O23" s="102"/>
    </row>
    <row r="24" spans="1:28" ht="15" customHeight="1" x14ac:dyDescent="0.45">
      <c r="A24" s="102" t="s">
        <v>47</v>
      </c>
      <c r="B24" s="102"/>
      <c r="C24" s="102"/>
      <c r="D24" s="102"/>
      <c r="E24" s="119" t="s">
        <v>183</v>
      </c>
      <c r="F24" s="119"/>
      <c r="G24" s="119"/>
      <c r="H24" s="119" t="s">
        <v>184</v>
      </c>
      <c r="I24" s="119"/>
      <c r="J24" s="119" t="s">
        <v>122</v>
      </c>
      <c r="K24" s="119"/>
      <c r="L24" s="119"/>
      <c r="M24" s="119" t="s">
        <v>123</v>
      </c>
      <c r="N24" s="119"/>
      <c r="O24" s="119"/>
      <c r="W24" s="33" t="str">
        <f>IF(CONCATENATE(E24,"　",H24)="　","",CONCATENATE(E24,"　",H24))</f>
        <v>栗山　英樹</v>
      </c>
      <c r="X24" s="33" t="str">
        <f>IF(CONCATENATE(J24,"　",M24)="　","",CONCATENATE(J24,"　",M24))</f>
        <v>くりやま　ひでき</v>
      </c>
      <c r="Y24" s="33" t="str">
        <f>IF(CONCATENATE(J24,"　",M24)="　","",CONCATENATE(ASC(PHONETIC(J24))," ",ASC(PHONETIC(M24))))</f>
        <v>ｸﾘﾔﾏ ﾋﾃﾞｷ</v>
      </c>
      <c r="AA24" s="32" t="str">
        <f>IF(W24="","",W24)</f>
        <v>栗山　英樹</v>
      </c>
      <c r="AB24" s="32" t="str">
        <f>IF(X24="","",X24)</f>
        <v>くりやま　ひでき</v>
      </c>
    </row>
    <row r="25" spans="1:28" ht="15" customHeight="1" x14ac:dyDescent="0.45">
      <c r="A25" s="102" t="s">
        <v>48</v>
      </c>
      <c r="B25" s="102" t="s">
        <v>9</v>
      </c>
      <c r="C25" s="102"/>
      <c r="D25" s="102"/>
      <c r="E25" s="125" t="s">
        <v>115</v>
      </c>
      <c r="F25" s="126"/>
      <c r="G25" s="129"/>
      <c r="H25" s="125" t="s">
        <v>119</v>
      </c>
      <c r="I25" s="129"/>
      <c r="J25" s="125" t="s">
        <v>126</v>
      </c>
      <c r="K25" s="126"/>
      <c r="L25" s="129"/>
      <c r="M25" s="125" t="s">
        <v>127</v>
      </c>
      <c r="N25" s="126"/>
      <c r="O25" s="129"/>
      <c r="W25" s="33" t="str">
        <f>IF(CONCATENATE(E25,"　",H25)="　","",CONCATENATE(E25,"　",H25))</f>
        <v>吉村　禎章</v>
      </c>
      <c r="X25" s="33" t="str">
        <f>IF(CONCATENATE(J25,"　",M25)="　","",CONCATENATE(J25,"　",M25))</f>
        <v>よしむら　さだあき</v>
      </c>
      <c r="Y25" s="33" t="str">
        <f>IF(CONCATENATE(J25,"　",M25)="　","",CONCATENATE(ASC(PHONETIC(J25))," ",ASC(PHONETIC(M25))))</f>
        <v>ﾖｼﾑﾗ ｻﾀﾞｱｷ</v>
      </c>
      <c r="AA25" s="32" t="str">
        <f t="shared" ref="AA25:AB28" si="0">IF(W25="","",W25)</f>
        <v>吉村　禎章</v>
      </c>
      <c r="AB25" s="32" t="str">
        <f t="shared" si="0"/>
        <v>よしむら　さだあき</v>
      </c>
    </row>
    <row r="26" spans="1:28" ht="15" customHeight="1" x14ac:dyDescent="0.45">
      <c r="A26" s="102" t="s">
        <v>49</v>
      </c>
      <c r="B26" s="102" t="s">
        <v>10</v>
      </c>
      <c r="C26" s="102"/>
      <c r="D26" s="102"/>
      <c r="E26" s="119" t="s">
        <v>116</v>
      </c>
      <c r="F26" s="119"/>
      <c r="G26" s="119"/>
      <c r="H26" s="119" t="s">
        <v>120</v>
      </c>
      <c r="I26" s="119"/>
      <c r="J26" s="119" t="s">
        <v>258</v>
      </c>
      <c r="K26" s="119"/>
      <c r="L26" s="119"/>
      <c r="M26" s="119" t="s">
        <v>260</v>
      </c>
      <c r="N26" s="119"/>
      <c r="O26" s="119"/>
      <c r="P26" s="36"/>
      <c r="W26" s="33" t="str">
        <f>IF(CONCATENATE(E26,"　",H26)="　","",CONCATENATE(E26,"　",H26))</f>
        <v>吉井　理人</v>
      </c>
      <c r="X26" s="33" t="str">
        <f>IF(CONCATENATE(J26,"　",M26)="　","",CONCATENATE(J26,"　",M26))</f>
        <v>よしい　まさと</v>
      </c>
      <c r="Y26" s="33" t="str">
        <f>IF(CONCATENATE(J26,"　",M26)="　","",CONCATENATE(ASC(PHONETIC(J26))," ",ASC(PHONETIC(M26))))</f>
        <v>ﾖｼｲ ﾏｻﾄ</v>
      </c>
      <c r="AA26" s="32" t="str">
        <f t="shared" si="0"/>
        <v>吉井　理人</v>
      </c>
      <c r="AB26" s="32" t="str">
        <f t="shared" si="0"/>
        <v>よしい　まさと</v>
      </c>
    </row>
    <row r="27" spans="1:28" ht="15" customHeight="1" x14ac:dyDescent="0.45">
      <c r="A27" s="102" t="s">
        <v>11</v>
      </c>
      <c r="B27" s="102"/>
      <c r="C27" s="102"/>
      <c r="D27" s="102"/>
      <c r="E27" s="119" t="s">
        <v>175</v>
      </c>
      <c r="F27" s="119"/>
      <c r="G27" s="119"/>
      <c r="H27" s="119" t="s">
        <v>176</v>
      </c>
      <c r="I27" s="119"/>
      <c r="J27" s="119" t="s">
        <v>259</v>
      </c>
      <c r="K27" s="119"/>
      <c r="L27" s="119"/>
      <c r="M27" s="119" t="s">
        <v>261</v>
      </c>
      <c r="N27" s="119"/>
      <c r="O27" s="119"/>
      <c r="P27" s="36" t="s">
        <v>204</v>
      </c>
      <c r="W27" s="33" t="str">
        <f>IF(CONCATENATE(E27,"　",H27)="　","",CONCATENATE(E27,"　",H27))</f>
        <v>城石　憲之</v>
      </c>
      <c r="X27" s="33" t="str">
        <f>IF(CONCATENATE(J27,"　",M27)="　","",CONCATENATE(J27,"　",M27))</f>
        <v>しろいし　のりゆき</v>
      </c>
      <c r="Y27" s="33" t="str">
        <f>IF(CONCATENATE(J27,"　",M27)="　","",CONCATENATE(ASC(PHONETIC(J27))," ",ASC(PHONETIC(M27))))</f>
        <v>ｼﾛｲｼ ﾉﾘﾕｷ</v>
      </c>
      <c r="AA27" s="32" t="str">
        <f>IF(W27="","",W27)</f>
        <v>城石　憲之</v>
      </c>
      <c r="AB27" s="32" t="str">
        <f t="shared" si="0"/>
        <v>しろいし　のりゆき</v>
      </c>
    </row>
    <row r="28" spans="1:28" ht="15" customHeight="1" x14ac:dyDescent="0.45">
      <c r="A28" s="102" t="s">
        <v>12</v>
      </c>
      <c r="B28" s="102"/>
      <c r="C28" s="102"/>
      <c r="D28" s="102"/>
      <c r="E28" s="119" t="s">
        <v>117</v>
      </c>
      <c r="F28" s="119"/>
      <c r="G28" s="119"/>
      <c r="H28" s="119" t="s">
        <v>121</v>
      </c>
      <c r="I28" s="119"/>
      <c r="J28" s="119" t="s">
        <v>128</v>
      </c>
      <c r="K28" s="119"/>
      <c r="L28" s="119"/>
      <c r="M28" s="119" t="s">
        <v>129</v>
      </c>
      <c r="N28" s="119"/>
      <c r="O28" s="119"/>
      <c r="W28" s="33" t="str">
        <f>IF(CONCATENATE(E28,"　",H28)="　","",CONCATENATE(E28,"　",H28))</f>
        <v>村田　善則</v>
      </c>
      <c r="X28" s="33" t="str">
        <f>IF(CONCATENATE(J28,"　",M28)="　","",CONCATENATE(J28,"　",M28))</f>
        <v>むらた　よしのり</v>
      </c>
      <c r="Y28" s="33" t="str">
        <f>IF(CONCATENATE(J28,"　",M28)="　","",CONCATENATE(ASC(PHONETIC(J28))," ",ASC(PHONETIC(M28))))</f>
        <v>ﾑﾗﾀ ﾖｼﾉﾘ</v>
      </c>
      <c r="AA28" s="32" t="str">
        <f t="shared" si="0"/>
        <v>村田　善則</v>
      </c>
      <c r="AB28" s="32" t="str">
        <f t="shared" si="0"/>
        <v>むらた　よしのり</v>
      </c>
    </row>
    <row r="29" spans="1:28" ht="15" customHeight="1" x14ac:dyDescent="0.45">
      <c r="A29" s="102" t="s">
        <v>317</v>
      </c>
      <c r="B29" s="102"/>
      <c r="C29" s="102"/>
      <c r="D29" s="102"/>
      <c r="E29" s="175" t="s">
        <v>336</v>
      </c>
      <c r="F29" s="175"/>
      <c r="G29" s="175"/>
      <c r="H29" s="175" t="s">
        <v>338</v>
      </c>
      <c r="I29" s="175"/>
      <c r="J29" s="175" t="s">
        <v>337</v>
      </c>
      <c r="K29" s="175"/>
      <c r="L29" s="175"/>
      <c r="M29" s="175" t="s">
        <v>339</v>
      </c>
      <c r="N29" s="175"/>
      <c r="O29" s="175"/>
      <c r="AA29" s="32" t="str">
        <f>IF(E29="","",E29)</f>
        <v>松井</v>
      </c>
    </row>
    <row r="30" spans="1:28" ht="15" customHeight="1" x14ac:dyDescent="0.45">
      <c r="A30" s="120" t="s">
        <v>205</v>
      </c>
      <c r="B30" s="102"/>
      <c r="C30" s="102" t="s">
        <v>29</v>
      </c>
      <c r="D30" s="102"/>
      <c r="E30" s="125" t="s">
        <v>130</v>
      </c>
      <c r="F30" s="126"/>
      <c r="G30" s="126"/>
      <c r="H30" s="126"/>
      <c r="I30" s="126"/>
      <c r="J30" s="129"/>
      <c r="K30" s="32" t="s">
        <v>181</v>
      </c>
      <c r="AA30" s="32" t="str">
        <f>IF(E30="","",E30)</f>
        <v>栗山　英樹</v>
      </c>
    </row>
    <row r="31" spans="1:28" ht="15" customHeight="1" x14ac:dyDescent="0.45">
      <c r="A31" s="102"/>
      <c r="B31" s="102"/>
      <c r="C31" s="102" t="s">
        <v>13</v>
      </c>
      <c r="D31" s="102"/>
      <c r="E31" s="125" t="s">
        <v>108</v>
      </c>
      <c r="F31" s="126"/>
      <c r="G31" s="126"/>
      <c r="H31" s="126"/>
      <c r="I31" s="126"/>
      <c r="J31" s="129"/>
      <c r="K31" s="32" t="s">
        <v>30</v>
      </c>
      <c r="AA31" s="32" t="str">
        <f>IF(E31="","",E31)</f>
        <v>公認ソフトボールコーチ４</v>
      </c>
    </row>
    <row r="32" spans="1:28" ht="15" customHeight="1" x14ac:dyDescent="0.45">
      <c r="A32" s="102"/>
      <c r="B32" s="102"/>
      <c r="C32" s="102" t="s">
        <v>14</v>
      </c>
      <c r="D32" s="102"/>
      <c r="E32" s="125" t="s">
        <v>262</v>
      </c>
      <c r="F32" s="126"/>
      <c r="G32" s="126"/>
      <c r="H32" s="126"/>
      <c r="I32" s="126"/>
      <c r="J32" s="129"/>
      <c r="K32" s="32" t="s">
        <v>28</v>
      </c>
      <c r="AA32" s="32" t="str">
        <f>IF(E32="","",ASC(E32))</f>
        <v>0123456</v>
      </c>
    </row>
    <row r="33" spans="1:33" ht="15" customHeight="1" x14ac:dyDescent="0.45">
      <c r="A33" s="120" t="s">
        <v>206</v>
      </c>
      <c r="B33" s="102"/>
      <c r="C33" s="102" t="s">
        <v>29</v>
      </c>
      <c r="D33" s="102"/>
      <c r="E33" s="125" t="s">
        <v>177</v>
      </c>
      <c r="F33" s="126"/>
      <c r="G33" s="126"/>
      <c r="H33" s="126"/>
      <c r="I33" s="126"/>
      <c r="J33" s="129"/>
      <c r="K33" s="32" t="s">
        <v>181</v>
      </c>
      <c r="AA33" s="32" t="str">
        <f>IF(E33="","",E33)</f>
        <v>吉村　禎章</v>
      </c>
    </row>
    <row r="34" spans="1:33" ht="15" customHeight="1" x14ac:dyDescent="0.45">
      <c r="A34" s="102"/>
      <c r="B34" s="102"/>
      <c r="C34" s="102" t="s">
        <v>13</v>
      </c>
      <c r="D34" s="102"/>
      <c r="E34" s="125" t="s">
        <v>105</v>
      </c>
      <c r="F34" s="126"/>
      <c r="G34" s="126"/>
      <c r="H34" s="126"/>
      <c r="I34" s="126"/>
      <c r="J34" s="129"/>
      <c r="K34" s="32" t="s">
        <v>30</v>
      </c>
      <c r="AA34" s="32" t="str">
        <f>IF(E34="","",E34)</f>
        <v>公認ソフトボールコーチ２</v>
      </c>
    </row>
    <row r="35" spans="1:33" ht="15" customHeight="1" x14ac:dyDescent="0.45">
      <c r="A35" s="102"/>
      <c r="B35" s="102"/>
      <c r="C35" s="102" t="s">
        <v>14</v>
      </c>
      <c r="D35" s="102"/>
      <c r="E35" s="125">
        <v>7890123</v>
      </c>
      <c r="F35" s="126"/>
      <c r="G35" s="126"/>
      <c r="H35" s="126"/>
      <c r="I35" s="126"/>
      <c r="J35" s="129"/>
      <c r="K35" s="32" t="s">
        <v>28</v>
      </c>
      <c r="AA35" s="32" t="str">
        <f>IF(E35="","",ASC(E35))</f>
        <v>7890123</v>
      </c>
    </row>
    <row r="36" spans="1:33" ht="15" customHeight="1" x14ac:dyDescent="0.45">
      <c r="AA36" s="32" t="str">
        <f>IF(E36="","",E36)</f>
        <v/>
      </c>
    </row>
    <row r="37" spans="1:33" ht="15" customHeight="1" x14ac:dyDescent="0.45">
      <c r="D37" s="143" t="s">
        <v>21</v>
      </c>
      <c r="E37" s="143"/>
      <c r="F37" s="37" t="s">
        <v>185</v>
      </c>
      <c r="G37" s="37"/>
      <c r="H37" s="142" t="s">
        <v>193</v>
      </c>
      <c r="I37" s="142"/>
      <c r="J37" s="142" t="s">
        <v>194</v>
      </c>
      <c r="K37" s="142"/>
      <c r="L37" s="142" t="s">
        <v>195</v>
      </c>
      <c r="M37" s="142"/>
      <c r="N37" s="142"/>
      <c r="O37" s="142" t="s">
        <v>196</v>
      </c>
      <c r="P37" s="142"/>
      <c r="Q37" s="142"/>
      <c r="R37" s="142"/>
      <c r="S37" s="142"/>
      <c r="T37" s="142"/>
      <c r="U37" s="65" t="s">
        <v>335</v>
      </c>
      <c r="AA37" s="32" t="str">
        <f>IF(E37="","",E37)</f>
        <v/>
      </c>
    </row>
    <row r="38" spans="1:33" ht="15" customHeight="1" x14ac:dyDescent="0.45">
      <c r="A38" s="144" t="s">
        <v>20</v>
      </c>
      <c r="B38" s="145"/>
      <c r="C38" s="39" t="s">
        <v>16</v>
      </c>
      <c r="D38" s="150" t="s">
        <v>17</v>
      </c>
      <c r="E38" s="151"/>
      <c r="F38" s="150" t="s">
        <v>18</v>
      </c>
      <c r="G38" s="151"/>
      <c r="H38" s="121" t="s">
        <v>112</v>
      </c>
      <c r="I38" s="123"/>
      <c r="J38" s="123" t="s">
        <v>113</v>
      </c>
      <c r="K38" s="124"/>
      <c r="L38" s="121" t="s">
        <v>7</v>
      </c>
      <c r="M38" s="123"/>
      <c r="N38" s="123"/>
      <c r="O38" s="123" t="s">
        <v>8</v>
      </c>
      <c r="P38" s="123"/>
      <c r="Q38" s="124"/>
      <c r="R38" s="102"/>
      <c r="S38" s="102"/>
      <c r="T38" s="102"/>
      <c r="U38" s="39" t="s">
        <v>318</v>
      </c>
      <c r="AA38" s="32" t="str">
        <f>IF(E38="","",E38)</f>
        <v/>
      </c>
      <c r="AG38" s="32" t="str">
        <f>IF(U38="","",U38)</f>
        <v>年齢</v>
      </c>
    </row>
    <row r="39" spans="1:33" ht="15" customHeight="1" x14ac:dyDescent="0.45">
      <c r="A39" s="146"/>
      <c r="B39" s="147"/>
      <c r="C39" s="44">
        <v>1</v>
      </c>
      <c r="D39" s="152">
        <v>10</v>
      </c>
      <c r="E39" s="153"/>
      <c r="F39" s="125" t="s">
        <v>34</v>
      </c>
      <c r="G39" s="129"/>
      <c r="H39" s="130" t="s">
        <v>132</v>
      </c>
      <c r="I39" s="131"/>
      <c r="J39" s="131" t="s">
        <v>133</v>
      </c>
      <c r="K39" s="132"/>
      <c r="L39" s="130" t="s">
        <v>266</v>
      </c>
      <c r="M39" s="131"/>
      <c r="N39" s="131"/>
      <c r="O39" s="131" t="s">
        <v>285</v>
      </c>
      <c r="P39" s="131"/>
      <c r="Q39" s="132"/>
      <c r="R39" s="154"/>
      <c r="S39" s="154"/>
      <c r="T39" s="154"/>
      <c r="U39" s="49">
        <v>45</v>
      </c>
      <c r="W39" s="33" t="str">
        <f t="shared" ref="W39:W63" si="1">IF(CONCATENATE(H39,"　",J39)="　","",CONCATENATE(H39,"　",J39))</f>
        <v>甲斐　拓也</v>
      </c>
      <c r="X39" s="33" t="str">
        <f t="shared" ref="X39:X63" si="2">IF(CONCATENATE(L39,"　",O39)="　","",CONCATENATE(L39,"　",O39))</f>
        <v>かい　たくや</v>
      </c>
      <c r="Y39" s="33" t="str">
        <f t="shared" ref="Y39:Y63" si="3">IF(CONCATENATE(L39,"　",O39)="　","",CONCATENATE(ASC(PHONETIC(L39))," ",ASC(PHONETIC(O39))))</f>
        <v>ｶｲ ﾀｸﾔ</v>
      </c>
      <c r="AA39" s="32">
        <f t="shared" ref="AA39:AA63" si="4">IF(C39="","",C39)</f>
        <v>1</v>
      </c>
      <c r="AB39" s="32">
        <f t="shared" ref="AB39:AB63" si="5">IF(D39="","",VALUE(D39))</f>
        <v>10</v>
      </c>
      <c r="AC39" s="32" t="str">
        <f t="shared" ref="AC39:AC63" si="6">IF(F39="","",F39)</f>
        <v>捕  手</v>
      </c>
      <c r="AD39" s="32" t="str">
        <f>IF(W39="","",W39)</f>
        <v>甲斐　拓也</v>
      </c>
      <c r="AE39" s="32" t="str">
        <f>IF(X39="","",X39)</f>
        <v>かい　たくや</v>
      </c>
      <c r="AF39" s="32" t="str">
        <f>IF(Y39="","",Y39)</f>
        <v>ｶｲ ﾀｸﾔ</v>
      </c>
      <c r="AG39" s="32">
        <f t="shared" ref="AG39:AG63" si="7">IF(U39="","",U39)</f>
        <v>45</v>
      </c>
    </row>
    <row r="40" spans="1:33" ht="15" customHeight="1" x14ac:dyDescent="0.45">
      <c r="A40" s="146"/>
      <c r="B40" s="147"/>
      <c r="C40" s="44">
        <v>2</v>
      </c>
      <c r="D40" s="152">
        <v>11</v>
      </c>
      <c r="E40" s="153"/>
      <c r="F40" s="125" t="s">
        <v>33</v>
      </c>
      <c r="G40" s="129"/>
      <c r="H40" s="125" t="s">
        <v>263</v>
      </c>
      <c r="I40" s="127"/>
      <c r="J40" s="128" t="s">
        <v>134</v>
      </c>
      <c r="K40" s="129"/>
      <c r="L40" s="125" t="s">
        <v>267</v>
      </c>
      <c r="M40" s="126"/>
      <c r="N40" s="127"/>
      <c r="O40" s="128" t="s">
        <v>286</v>
      </c>
      <c r="P40" s="126"/>
      <c r="Q40" s="129"/>
      <c r="R40" s="154"/>
      <c r="S40" s="154"/>
      <c r="T40" s="154"/>
      <c r="U40" s="49">
        <v>48</v>
      </c>
      <c r="W40" s="33" t="str">
        <f t="shared" si="1"/>
        <v>ダルビッシュ　有</v>
      </c>
      <c r="X40" s="33" t="str">
        <f t="shared" si="2"/>
        <v>だるびっしゅ　ゆう</v>
      </c>
      <c r="Y40" s="33" t="str">
        <f t="shared" si="3"/>
        <v>ﾀﾞﾙﾋﾞｯｼｭ ﾕｳ</v>
      </c>
      <c r="AA40" s="32">
        <f t="shared" si="4"/>
        <v>2</v>
      </c>
      <c r="AB40" s="32">
        <f t="shared" si="5"/>
        <v>11</v>
      </c>
      <c r="AC40" s="32" t="str">
        <f t="shared" si="6"/>
        <v>投  手</v>
      </c>
      <c r="AD40" s="32" t="str">
        <f t="shared" ref="AD40:AF63" si="8">IF(W40="","",W40)</f>
        <v>ダルビッシュ　有</v>
      </c>
      <c r="AE40" s="32" t="str">
        <f t="shared" si="8"/>
        <v>だるびっしゅ　ゆう</v>
      </c>
      <c r="AF40" s="32" t="str">
        <f t="shared" si="8"/>
        <v>ﾀﾞﾙﾋﾞｯｼｭ ﾕｳ</v>
      </c>
      <c r="AG40" s="32">
        <f t="shared" si="7"/>
        <v>48</v>
      </c>
    </row>
    <row r="41" spans="1:33" ht="15" customHeight="1" x14ac:dyDescent="0.45">
      <c r="A41" s="146"/>
      <c r="B41" s="147"/>
      <c r="C41" s="44">
        <v>3</v>
      </c>
      <c r="D41" s="152">
        <v>25</v>
      </c>
      <c r="E41" s="153"/>
      <c r="F41" s="125" t="s">
        <v>35</v>
      </c>
      <c r="G41" s="129"/>
      <c r="H41" s="125" t="s">
        <v>135</v>
      </c>
      <c r="I41" s="127"/>
      <c r="J41" s="128" t="s">
        <v>155</v>
      </c>
      <c r="K41" s="129"/>
      <c r="L41" s="125" t="s">
        <v>268</v>
      </c>
      <c r="M41" s="126"/>
      <c r="N41" s="127"/>
      <c r="O41" s="128" t="s">
        <v>287</v>
      </c>
      <c r="P41" s="126"/>
      <c r="Q41" s="129"/>
      <c r="R41" s="154"/>
      <c r="S41" s="154"/>
      <c r="T41" s="154"/>
      <c r="U41" s="49">
        <v>43</v>
      </c>
      <c r="W41" s="33" t="str">
        <f t="shared" si="1"/>
        <v>岡本　和真</v>
      </c>
      <c r="X41" s="33" t="str">
        <f t="shared" si="2"/>
        <v>おかもと　かずま</v>
      </c>
      <c r="Y41" s="33" t="str">
        <f t="shared" si="3"/>
        <v>ｵｶﾓﾄ ｶｽﾞﾏ</v>
      </c>
      <c r="AA41" s="32">
        <f t="shared" si="4"/>
        <v>3</v>
      </c>
      <c r="AB41" s="32">
        <f t="shared" si="5"/>
        <v>25</v>
      </c>
      <c r="AC41" s="32" t="str">
        <f t="shared" si="6"/>
        <v>一塁手</v>
      </c>
      <c r="AD41" s="32" t="str">
        <f t="shared" si="8"/>
        <v>岡本　和真</v>
      </c>
      <c r="AE41" s="32" t="str">
        <f t="shared" si="8"/>
        <v>おかもと　かずま</v>
      </c>
      <c r="AF41" s="32" t="str">
        <f t="shared" si="8"/>
        <v>ｵｶﾓﾄ ｶｽﾞﾏ</v>
      </c>
      <c r="AG41" s="32">
        <f t="shared" si="7"/>
        <v>43</v>
      </c>
    </row>
    <row r="42" spans="1:33" ht="15" customHeight="1" x14ac:dyDescent="0.45">
      <c r="A42" s="146"/>
      <c r="B42" s="147"/>
      <c r="C42" s="44">
        <v>4</v>
      </c>
      <c r="D42" s="152">
        <v>1</v>
      </c>
      <c r="E42" s="153"/>
      <c r="F42" s="125" t="s">
        <v>36</v>
      </c>
      <c r="G42" s="129"/>
      <c r="H42" s="125" t="s">
        <v>136</v>
      </c>
      <c r="I42" s="127"/>
      <c r="J42" s="128" t="s">
        <v>159</v>
      </c>
      <c r="K42" s="129"/>
      <c r="L42" s="125" t="s">
        <v>269</v>
      </c>
      <c r="M42" s="126"/>
      <c r="N42" s="127"/>
      <c r="O42" s="128" t="s">
        <v>288</v>
      </c>
      <c r="P42" s="126"/>
      <c r="Q42" s="129"/>
      <c r="R42" s="154"/>
      <c r="S42" s="154"/>
      <c r="T42" s="154"/>
      <c r="U42" s="49">
        <v>42</v>
      </c>
      <c r="W42" s="33" t="str">
        <f t="shared" si="1"/>
        <v>山田　哲人</v>
      </c>
      <c r="X42" s="33" t="str">
        <f t="shared" si="2"/>
        <v>やまだ　てつと</v>
      </c>
      <c r="Y42" s="33" t="str">
        <f t="shared" si="3"/>
        <v>ﾔﾏﾀﾞ ﾃﾂﾄ</v>
      </c>
      <c r="AA42" s="32">
        <f t="shared" si="4"/>
        <v>4</v>
      </c>
      <c r="AB42" s="32">
        <f t="shared" si="5"/>
        <v>1</v>
      </c>
      <c r="AC42" s="32" t="str">
        <f t="shared" si="6"/>
        <v>二塁手</v>
      </c>
      <c r="AD42" s="32" t="str">
        <f t="shared" si="8"/>
        <v>山田　哲人</v>
      </c>
      <c r="AE42" s="32" t="str">
        <f t="shared" si="8"/>
        <v>やまだ　てつと</v>
      </c>
      <c r="AF42" s="32" t="str">
        <f t="shared" si="8"/>
        <v>ﾔﾏﾀﾞ ﾃﾂﾄ</v>
      </c>
      <c r="AG42" s="32">
        <f t="shared" si="7"/>
        <v>42</v>
      </c>
    </row>
    <row r="43" spans="1:33" ht="15" customHeight="1" x14ac:dyDescent="0.45">
      <c r="A43" s="146"/>
      <c r="B43" s="147"/>
      <c r="C43" s="44">
        <v>5</v>
      </c>
      <c r="D43" s="152">
        <v>55</v>
      </c>
      <c r="E43" s="153"/>
      <c r="F43" s="125" t="s">
        <v>37</v>
      </c>
      <c r="G43" s="129"/>
      <c r="H43" s="125" t="s">
        <v>137</v>
      </c>
      <c r="I43" s="127"/>
      <c r="J43" s="128" t="s">
        <v>154</v>
      </c>
      <c r="K43" s="129"/>
      <c r="L43" s="125" t="s">
        <v>270</v>
      </c>
      <c r="M43" s="126"/>
      <c r="N43" s="127"/>
      <c r="O43" s="128" t="s">
        <v>289</v>
      </c>
      <c r="P43" s="126"/>
      <c r="Q43" s="129"/>
      <c r="R43" s="154"/>
      <c r="S43" s="154"/>
      <c r="T43" s="154"/>
      <c r="U43" s="49">
        <v>43</v>
      </c>
      <c r="W43" s="33" t="str">
        <f t="shared" si="1"/>
        <v>村上　宗隆</v>
      </c>
      <c r="X43" s="33" t="str">
        <f t="shared" si="2"/>
        <v>むらかみ　むねたか</v>
      </c>
      <c r="Y43" s="33" t="str">
        <f t="shared" si="3"/>
        <v>ﾑﾗｶﾐ ﾑﾈﾀｶ</v>
      </c>
      <c r="AA43" s="32">
        <f t="shared" si="4"/>
        <v>5</v>
      </c>
      <c r="AB43" s="32">
        <f t="shared" si="5"/>
        <v>55</v>
      </c>
      <c r="AC43" s="32" t="str">
        <f t="shared" si="6"/>
        <v>三塁手</v>
      </c>
      <c r="AD43" s="32" t="str">
        <f t="shared" si="8"/>
        <v>村上　宗隆</v>
      </c>
      <c r="AE43" s="32" t="str">
        <f t="shared" si="8"/>
        <v>むらかみ　むねたか</v>
      </c>
      <c r="AF43" s="32" t="str">
        <f t="shared" si="8"/>
        <v>ﾑﾗｶﾐ ﾑﾈﾀｶ</v>
      </c>
      <c r="AG43" s="32">
        <f t="shared" si="7"/>
        <v>43</v>
      </c>
    </row>
    <row r="44" spans="1:33" ht="15" customHeight="1" x14ac:dyDescent="0.45">
      <c r="A44" s="146"/>
      <c r="B44" s="147"/>
      <c r="C44" s="44">
        <v>6</v>
      </c>
      <c r="D44" s="152">
        <v>2</v>
      </c>
      <c r="E44" s="153"/>
      <c r="F44" s="125" t="s">
        <v>38</v>
      </c>
      <c r="G44" s="129"/>
      <c r="H44" s="125" t="s">
        <v>138</v>
      </c>
      <c r="I44" s="127"/>
      <c r="J44" s="128" t="s">
        <v>158</v>
      </c>
      <c r="K44" s="129"/>
      <c r="L44" s="125" t="s">
        <v>271</v>
      </c>
      <c r="M44" s="126"/>
      <c r="N44" s="127"/>
      <c r="O44" s="128" t="s">
        <v>290</v>
      </c>
      <c r="P44" s="126"/>
      <c r="Q44" s="129"/>
      <c r="R44" s="154"/>
      <c r="S44" s="154"/>
      <c r="T44" s="154"/>
      <c r="U44" s="49">
        <v>45</v>
      </c>
      <c r="W44" s="33" t="str">
        <f t="shared" si="1"/>
        <v>源田　壮亮</v>
      </c>
      <c r="X44" s="33" t="str">
        <f t="shared" si="2"/>
        <v>げんだ　そうすけ</v>
      </c>
      <c r="Y44" s="33" t="str">
        <f t="shared" si="3"/>
        <v>ｹﾞﾝﾀﾞ ｿｳｽｹ</v>
      </c>
      <c r="AA44" s="32">
        <f t="shared" si="4"/>
        <v>6</v>
      </c>
      <c r="AB44" s="32">
        <f t="shared" si="5"/>
        <v>2</v>
      </c>
      <c r="AC44" s="32" t="str">
        <f t="shared" si="6"/>
        <v>遊撃手</v>
      </c>
      <c r="AD44" s="32" t="str">
        <f t="shared" si="8"/>
        <v>源田　壮亮</v>
      </c>
      <c r="AE44" s="32" t="str">
        <f t="shared" si="8"/>
        <v>げんだ　そうすけ</v>
      </c>
      <c r="AF44" s="32" t="str">
        <f t="shared" si="8"/>
        <v>ｹﾞﾝﾀﾞ ｿｳｽｹ</v>
      </c>
      <c r="AG44" s="32">
        <f t="shared" si="7"/>
        <v>45</v>
      </c>
    </row>
    <row r="45" spans="1:33" ht="15" customHeight="1" x14ac:dyDescent="0.45">
      <c r="A45" s="146"/>
      <c r="B45" s="147"/>
      <c r="C45" s="44">
        <v>7</v>
      </c>
      <c r="D45" s="152">
        <v>23</v>
      </c>
      <c r="E45" s="153"/>
      <c r="F45" s="125" t="s">
        <v>39</v>
      </c>
      <c r="G45" s="129"/>
      <c r="H45" s="125" t="s">
        <v>264</v>
      </c>
      <c r="I45" s="127"/>
      <c r="J45" s="128" t="s">
        <v>265</v>
      </c>
      <c r="K45" s="129"/>
      <c r="L45" s="125" t="s">
        <v>272</v>
      </c>
      <c r="M45" s="126"/>
      <c r="N45" s="127"/>
      <c r="O45" s="128" t="s">
        <v>291</v>
      </c>
      <c r="P45" s="126"/>
      <c r="Q45" s="129"/>
      <c r="R45" s="154"/>
      <c r="S45" s="154"/>
      <c r="T45" s="154"/>
      <c r="U45" s="49">
        <v>42</v>
      </c>
      <c r="W45" s="33" t="str">
        <f t="shared" si="1"/>
        <v>ラーズ　ヌートバー</v>
      </c>
      <c r="X45" s="33" t="str">
        <f t="shared" si="2"/>
        <v>らーず　ぬーとばー</v>
      </c>
      <c r="Y45" s="33" t="str">
        <f t="shared" si="3"/>
        <v>ﾗｰｽﾞ ﾇｰﾄﾊﾞｰ</v>
      </c>
      <c r="AA45" s="32">
        <f t="shared" si="4"/>
        <v>7</v>
      </c>
      <c r="AB45" s="32">
        <f t="shared" si="5"/>
        <v>23</v>
      </c>
      <c r="AC45" s="32" t="str">
        <f t="shared" si="6"/>
        <v>左翼手</v>
      </c>
      <c r="AD45" s="32" t="str">
        <f t="shared" si="8"/>
        <v>ラーズ　ヌートバー</v>
      </c>
      <c r="AE45" s="32" t="str">
        <f t="shared" si="8"/>
        <v>らーず　ぬーとばー</v>
      </c>
      <c r="AF45" s="32" t="str">
        <f t="shared" si="8"/>
        <v>ﾗｰｽﾞ ﾇｰﾄﾊﾞｰ</v>
      </c>
      <c r="AG45" s="32">
        <f t="shared" si="7"/>
        <v>42</v>
      </c>
    </row>
    <row r="46" spans="1:33" ht="15" customHeight="1" x14ac:dyDescent="0.45">
      <c r="A46" s="146"/>
      <c r="B46" s="147"/>
      <c r="C46" s="44">
        <v>8</v>
      </c>
      <c r="D46" s="152">
        <v>5</v>
      </c>
      <c r="E46" s="153"/>
      <c r="F46" s="125" t="s">
        <v>40</v>
      </c>
      <c r="G46" s="129"/>
      <c r="H46" s="125" t="s">
        <v>139</v>
      </c>
      <c r="I46" s="127"/>
      <c r="J46" s="128" t="s">
        <v>152</v>
      </c>
      <c r="K46" s="129"/>
      <c r="L46" s="125" t="s">
        <v>273</v>
      </c>
      <c r="M46" s="126"/>
      <c r="N46" s="127"/>
      <c r="O46" s="128" t="s">
        <v>292</v>
      </c>
      <c r="P46" s="126"/>
      <c r="Q46" s="129"/>
      <c r="R46" s="154"/>
      <c r="S46" s="154"/>
      <c r="T46" s="154"/>
      <c r="U46" s="49">
        <v>43</v>
      </c>
      <c r="W46" s="33" t="str">
        <f t="shared" si="1"/>
        <v>牧原　大成</v>
      </c>
      <c r="X46" s="33" t="str">
        <f t="shared" si="2"/>
        <v>まきはら　たいせい</v>
      </c>
      <c r="Y46" s="33" t="str">
        <f t="shared" si="3"/>
        <v>ﾏｷﾊﾗ ﾀｲｾｲ</v>
      </c>
      <c r="AA46" s="32">
        <f t="shared" si="4"/>
        <v>8</v>
      </c>
      <c r="AB46" s="32">
        <f t="shared" si="5"/>
        <v>5</v>
      </c>
      <c r="AC46" s="32" t="str">
        <f t="shared" si="6"/>
        <v>中堅手</v>
      </c>
      <c r="AD46" s="32" t="str">
        <f t="shared" si="8"/>
        <v>牧原　大成</v>
      </c>
      <c r="AE46" s="32" t="str">
        <f t="shared" si="8"/>
        <v>まきはら　たいせい</v>
      </c>
      <c r="AF46" s="32" t="str">
        <f t="shared" si="8"/>
        <v>ﾏｷﾊﾗ ﾀｲｾｲ</v>
      </c>
      <c r="AG46" s="32">
        <f t="shared" si="7"/>
        <v>43</v>
      </c>
    </row>
    <row r="47" spans="1:33" ht="15" customHeight="1" x14ac:dyDescent="0.45">
      <c r="A47" s="146"/>
      <c r="B47" s="147"/>
      <c r="C47" s="44">
        <v>9</v>
      </c>
      <c r="D47" s="152">
        <v>8</v>
      </c>
      <c r="E47" s="153"/>
      <c r="F47" s="125" t="s">
        <v>41</v>
      </c>
      <c r="G47" s="129"/>
      <c r="H47" s="125" t="s">
        <v>140</v>
      </c>
      <c r="I47" s="127"/>
      <c r="J47" s="128" t="s">
        <v>153</v>
      </c>
      <c r="K47" s="129"/>
      <c r="L47" s="125" t="s">
        <v>274</v>
      </c>
      <c r="M47" s="126"/>
      <c r="N47" s="127"/>
      <c r="O47" s="128" t="s">
        <v>293</v>
      </c>
      <c r="P47" s="126"/>
      <c r="Q47" s="129"/>
      <c r="R47" s="154"/>
      <c r="S47" s="154"/>
      <c r="T47" s="154"/>
      <c r="U47" s="49">
        <v>48</v>
      </c>
      <c r="W47" s="33" t="str">
        <f t="shared" si="1"/>
        <v>近藤　健介</v>
      </c>
      <c r="X47" s="33" t="str">
        <f t="shared" si="2"/>
        <v>こんどう　けんすけ</v>
      </c>
      <c r="Y47" s="33" t="str">
        <f t="shared" si="3"/>
        <v>ｺﾝﾄﾞｳ ｹﾝｽｹ</v>
      </c>
      <c r="AA47" s="32">
        <f t="shared" si="4"/>
        <v>9</v>
      </c>
      <c r="AB47" s="32">
        <f t="shared" si="5"/>
        <v>8</v>
      </c>
      <c r="AC47" s="32" t="str">
        <f t="shared" si="6"/>
        <v>右翼手</v>
      </c>
      <c r="AD47" s="32" t="str">
        <f t="shared" si="8"/>
        <v>近藤　健介</v>
      </c>
      <c r="AE47" s="32" t="str">
        <f t="shared" si="8"/>
        <v>こんどう　けんすけ</v>
      </c>
      <c r="AF47" s="32" t="str">
        <f t="shared" si="8"/>
        <v>ｺﾝﾄﾞｳ ｹﾝｽｹ</v>
      </c>
      <c r="AG47" s="32">
        <f t="shared" si="7"/>
        <v>48</v>
      </c>
    </row>
    <row r="48" spans="1:33" ht="15" customHeight="1" x14ac:dyDescent="0.45">
      <c r="A48" s="146"/>
      <c r="B48" s="147"/>
      <c r="C48" s="44">
        <v>10</v>
      </c>
      <c r="D48" s="152">
        <v>12</v>
      </c>
      <c r="E48" s="153"/>
      <c r="F48" s="125" t="s">
        <v>33</v>
      </c>
      <c r="G48" s="129"/>
      <c r="H48" s="125" t="s">
        <v>141</v>
      </c>
      <c r="I48" s="127"/>
      <c r="J48" s="128" t="s">
        <v>164</v>
      </c>
      <c r="K48" s="129"/>
      <c r="L48" s="125" t="s">
        <v>275</v>
      </c>
      <c r="M48" s="126"/>
      <c r="N48" s="127"/>
      <c r="O48" s="128" t="s">
        <v>294</v>
      </c>
      <c r="P48" s="126"/>
      <c r="Q48" s="129"/>
      <c r="R48" s="154"/>
      <c r="S48" s="154"/>
      <c r="T48" s="154"/>
      <c r="U48" s="49">
        <v>49</v>
      </c>
      <c r="W48" s="33" t="str">
        <f t="shared" si="1"/>
        <v>戸郷　翔征</v>
      </c>
      <c r="X48" s="33" t="str">
        <f t="shared" si="2"/>
        <v>とごう　しょうせい</v>
      </c>
      <c r="Y48" s="33" t="str">
        <f t="shared" si="3"/>
        <v>ﾄｺﾞｳ ｼｮｳｾｲ</v>
      </c>
      <c r="AA48" s="32">
        <f t="shared" si="4"/>
        <v>10</v>
      </c>
      <c r="AB48" s="32">
        <f t="shared" si="5"/>
        <v>12</v>
      </c>
      <c r="AC48" s="32" t="str">
        <f t="shared" si="6"/>
        <v>投  手</v>
      </c>
      <c r="AD48" s="32" t="str">
        <f t="shared" si="8"/>
        <v>戸郷　翔征</v>
      </c>
      <c r="AE48" s="32" t="str">
        <f t="shared" si="8"/>
        <v>とごう　しょうせい</v>
      </c>
      <c r="AF48" s="32" t="str">
        <f t="shared" si="8"/>
        <v>ﾄｺﾞｳ ｼｮｳｾｲ</v>
      </c>
      <c r="AG48" s="32">
        <f t="shared" si="7"/>
        <v>49</v>
      </c>
    </row>
    <row r="49" spans="1:33" ht="15" customHeight="1" x14ac:dyDescent="0.45">
      <c r="A49" s="146"/>
      <c r="B49" s="147"/>
      <c r="C49" s="44">
        <v>11</v>
      </c>
      <c r="D49" s="152">
        <v>16</v>
      </c>
      <c r="E49" s="153"/>
      <c r="F49" s="125" t="s">
        <v>33</v>
      </c>
      <c r="G49" s="129"/>
      <c r="H49" s="125" t="s">
        <v>165</v>
      </c>
      <c r="I49" s="127"/>
      <c r="J49" s="128" t="s">
        <v>166</v>
      </c>
      <c r="K49" s="129"/>
      <c r="L49" s="125" t="s">
        <v>276</v>
      </c>
      <c r="M49" s="126"/>
      <c r="N49" s="127"/>
      <c r="O49" s="128" t="s">
        <v>295</v>
      </c>
      <c r="P49" s="126"/>
      <c r="Q49" s="129"/>
      <c r="R49" s="154"/>
      <c r="S49" s="154"/>
      <c r="T49" s="154"/>
      <c r="U49" s="49">
        <v>50</v>
      </c>
      <c r="W49" s="33" t="str">
        <f t="shared" si="1"/>
        <v>大谷　翔平</v>
      </c>
      <c r="X49" s="33" t="str">
        <f t="shared" si="2"/>
        <v>おおたに　しょうへい</v>
      </c>
      <c r="Y49" s="33" t="str">
        <f t="shared" si="3"/>
        <v>ｵｵﾀﾆ ｼｮｳﾍｲ</v>
      </c>
      <c r="AA49" s="32">
        <f t="shared" si="4"/>
        <v>11</v>
      </c>
      <c r="AB49" s="32">
        <f t="shared" si="5"/>
        <v>16</v>
      </c>
      <c r="AC49" s="32" t="str">
        <f t="shared" si="6"/>
        <v>投  手</v>
      </c>
      <c r="AD49" s="32" t="str">
        <f t="shared" si="8"/>
        <v>大谷　翔平</v>
      </c>
      <c r="AE49" s="32" t="str">
        <f t="shared" si="8"/>
        <v>おおたに　しょうへい</v>
      </c>
      <c r="AF49" s="32" t="str">
        <f t="shared" si="8"/>
        <v>ｵｵﾀﾆ ｼｮｳﾍｲ</v>
      </c>
      <c r="AG49" s="32">
        <f t="shared" si="7"/>
        <v>50</v>
      </c>
    </row>
    <row r="50" spans="1:33" ht="15" customHeight="1" x14ac:dyDescent="0.45">
      <c r="A50" s="146"/>
      <c r="B50" s="147"/>
      <c r="C50" s="44">
        <v>12</v>
      </c>
      <c r="D50" s="152">
        <v>18</v>
      </c>
      <c r="E50" s="153"/>
      <c r="F50" s="125" t="s">
        <v>33</v>
      </c>
      <c r="G50" s="129"/>
      <c r="H50" s="125" t="s">
        <v>167</v>
      </c>
      <c r="I50" s="127"/>
      <c r="J50" s="128" t="s">
        <v>168</v>
      </c>
      <c r="K50" s="129"/>
      <c r="L50" s="125" t="s">
        <v>277</v>
      </c>
      <c r="M50" s="126"/>
      <c r="N50" s="127"/>
      <c r="O50" s="128" t="s">
        <v>296</v>
      </c>
      <c r="P50" s="126"/>
      <c r="Q50" s="129"/>
      <c r="R50" s="154"/>
      <c r="S50" s="154"/>
      <c r="T50" s="154"/>
      <c r="U50" s="49">
        <v>45</v>
      </c>
      <c r="W50" s="33" t="str">
        <f t="shared" si="1"/>
        <v>山本　由伸</v>
      </c>
      <c r="X50" s="33" t="str">
        <f t="shared" si="2"/>
        <v>やまもと　よしのぶ</v>
      </c>
      <c r="Y50" s="33" t="str">
        <f t="shared" si="3"/>
        <v>ﾔﾏﾓﾄ ﾖｼﾉﾌﾞ</v>
      </c>
      <c r="AA50" s="32">
        <f t="shared" si="4"/>
        <v>12</v>
      </c>
      <c r="AB50" s="32">
        <f t="shared" si="5"/>
        <v>18</v>
      </c>
      <c r="AC50" s="32" t="str">
        <f t="shared" si="6"/>
        <v>投  手</v>
      </c>
      <c r="AD50" s="32" t="str">
        <f t="shared" si="8"/>
        <v>山本　由伸</v>
      </c>
      <c r="AE50" s="32" t="str">
        <f t="shared" si="8"/>
        <v>やまもと　よしのぶ</v>
      </c>
      <c r="AF50" s="32" t="str">
        <f t="shared" si="8"/>
        <v>ﾔﾏﾓﾄ ﾖｼﾉﾌﾞ</v>
      </c>
      <c r="AG50" s="32">
        <f t="shared" si="7"/>
        <v>45</v>
      </c>
    </row>
    <row r="51" spans="1:33" ht="15" customHeight="1" x14ac:dyDescent="0.45">
      <c r="A51" s="146"/>
      <c r="B51" s="147"/>
      <c r="C51" s="44">
        <v>13</v>
      </c>
      <c r="D51" s="152">
        <v>28</v>
      </c>
      <c r="E51" s="153"/>
      <c r="F51" s="125" t="s">
        <v>33</v>
      </c>
      <c r="G51" s="129"/>
      <c r="H51" s="125" t="s">
        <v>169</v>
      </c>
      <c r="I51" s="127"/>
      <c r="J51" s="128" t="s">
        <v>170</v>
      </c>
      <c r="K51" s="129"/>
      <c r="L51" s="125" t="s">
        <v>278</v>
      </c>
      <c r="M51" s="126"/>
      <c r="N51" s="127"/>
      <c r="O51" s="128" t="s">
        <v>297</v>
      </c>
      <c r="P51" s="126"/>
      <c r="Q51" s="129"/>
      <c r="R51" s="154"/>
      <c r="S51" s="154"/>
      <c r="T51" s="154"/>
      <c r="U51" s="49">
        <v>50</v>
      </c>
      <c r="W51" s="33" t="str">
        <f t="shared" si="1"/>
        <v>髙橋　宏斗</v>
      </c>
      <c r="X51" s="33" t="str">
        <f t="shared" si="2"/>
        <v>たかはし　ひろと</v>
      </c>
      <c r="Y51" s="33" t="str">
        <f t="shared" si="3"/>
        <v>ﾀｶﾊｼ ﾋﾛﾄ</v>
      </c>
      <c r="AA51" s="32">
        <f t="shared" si="4"/>
        <v>13</v>
      </c>
      <c r="AB51" s="32">
        <f t="shared" si="5"/>
        <v>28</v>
      </c>
      <c r="AC51" s="32" t="str">
        <f t="shared" si="6"/>
        <v>投  手</v>
      </c>
      <c r="AD51" s="32" t="str">
        <f t="shared" si="8"/>
        <v>髙橋　宏斗</v>
      </c>
      <c r="AE51" s="32" t="str">
        <f t="shared" si="8"/>
        <v>たかはし　ひろと</v>
      </c>
      <c r="AF51" s="32" t="str">
        <f t="shared" si="8"/>
        <v>ﾀｶﾊｼ ﾋﾛﾄ</v>
      </c>
      <c r="AG51" s="32">
        <f t="shared" si="7"/>
        <v>50</v>
      </c>
    </row>
    <row r="52" spans="1:33" ht="15" customHeight="1" x14ac:dyDescent="0.45">
      <c r="A52" s="146"/>
      <c r="B52" s="147"/>
      <c r="C52" s="44">
        <v>14</v>
      </c>
      <c r="D52" s="152">
        <v>47</v>
      </c>
      <c r="E52" s="153"/>
      <c r="F52" s="125" t="s">
        <v>33</v>
      </c>
      <c r="G52" s="129"/>
      <c r="H52" s="125" t="s">
        <v>171</v>
      </c>
      <c r="I52" s="127"/>
      <c r="J52" s="128" t="s">
        <v>172</v>
      </c>
      <c r="K52" s="129"/>
      <c r="L52" s="125" t="s">
        <v>278</v>
      </c>
      <c r="M52" s="126"/>
      <c r="N52" s="127"/>
      <c r="O52" s="128" t="s">
        <v>298</v>
      </c>
      <c r="P52" s="126"/>
      <c r="Q52" s="129"/>
      <c r="R52" s="154"/>
      <c r="S52" s="154"/>
      <c r="T52" s="154"/>
      <c r="U52" s="49">
        <v>45</v>
      </c>
      <c r="W52" s="33" t="str">
        <f t="shared" si="1"/>
        <v>高橋　奎二</v>
      </c>
      <c r="X52" s="33" t="str">
        <f t="shared" si="2"/>
        <v>たかはし　けいじ</v>
      </c>
      <c r="Y52" s="33" t="str">
        <f t="shared" si="3"/>
        <v>ﾀｶﾊｼ ｹｲｼﾞ</v>
      </c>
      <c r="AA52" s="32">
        <f t="shared" si="4"/>
        <v>14</v>
      </c>
      <c r="AB52" s="32">
        <f t="shared" si="5"/>
        <v>47</v>
      </c>
      <c r="AC52" s="32" t="str">
        <f t="shared" si="6"/>
        <v>投  手</v>
      </c>
      <c r="AD52" s="32" t="str">
        <f t="shared" si="8"/>
        <v>高橋　奎二</v>
      </c>
      <c r="AE52" s="32" t="str">
        <f t="shared" si="8"/>
        <v>たかはし　けいじ</v>
      </c>
      <c r="AF52" s="32" t="str">
        <f t="shared" si="8"/>
        <v>ﾀｶﾊｼ ｹｲｼﾞ</v>
      </c>
      <c r="AG52" s="32">
        <f t="shared" si="7"/>
        <v>45</v>
      </c>
    </row>
    <row r="53" spans="1:33" ht="15" customHeight="1" x14ac:dyDescent="0.45">
      <c r="A53" s="146"/>
      <c r="B53" s="147"/>
      <c r="C53" s="44">
        <v>15</v>
      </c>
      <c r="D53" s="152">
        <v>24</v>
      </c>
      <c r="E53" s="153"/>
      <c r="F53" s="125" t="s">
        <v>34</v>
      </c>
      <c r="G53" s="129"/>
      <c r="H53" s="125" t="s">
        <v>160</v>
      </c>
      <c r="I53" s="127"/>
      <c r="J53" s="128" t="s">
        <v>161</v>
      </c>
      <c r="K53" s="129"/>
      <c r="L53" s="125" t="s">
        <v>279</v>
      </c>
      <c r="M53" s="126"/>
      <c r="N53" s="127"/>
      <c r="O53" s="128" t="s">
        <v>299</v>
      </c>
      <c r="P53" s="126"/>
      <c r="Q53" s="129"/>
      <c r="R53" s="154"/>
      <c r="S53" s="154"/>
      <c r="T53" s="154"/>
      <c r="U53" s="49">
        <v>46</v>
      </c>
      <c r="W53" s="33" t="str">
        <f t="shared" si="1"/>
        <v>大城　卓三</v>
      </c>
      <c r="X53" s="33" t="str">
        <f t="shared" si="2"/>
        <v>おおしろ　たくみ</v>
      </c>
      <c r="Y53" s="33" t="str">
        <f t="shared" si="3"/>
        <v>ｵｵｼﾛ ﾀｸﾐ</v>
      </c>
      <c r="AA53" s="32">
        <f t="shared" si="4"/>
        <v>15</v>
      </c>
      <c r="AB53" s="32">
        <f t="shared" si="5"/>
        <v>24</v>
      </c>
      <c r="AC53" s="32" t="str">
        <f t="shared" si="6"/>
        <v>捕  手</v>
      </c>
      <c r="AD53" s="32" t="str">
        <f t="shared" si="8"/>
        <v>大城　卓三</v>
      </c>
      <c r="AE53" s="32" t="str">
        <f t="shared" si="8"/>
        <v>おおしろ　たくみ</v>
      </c>
      <c r="AF53" s="32" t="str">
        <f t="shared" si="8"/>
        <v>ｵｵｼﾛ ﾀｸﾐ</v>
      </c>
      <c r="AG53" s="32">
        <f t="shared" si="7"/>
        <v>46</v>
      </c>
    </row>
    <row r="54" spans="1:33" ht="15" customHeight="1" x14ac:dyDescent="0.45">
      <c r="A54" s="146"/>
      <c r="B54" s="147"/>
      <c r="C54" s="44">
        <v>16</v>
      </c>
      <c r="D54" s="152">
        <v>27</v>
      </c>
      <c r="E54" s="153"/>
      <c r="F54" s="125" t="s">
        <v>34</v>
      </c>
      <c r="G54" s="129"/>
      <c r="H54" s="125" t="s">
        <v>162</v>
      </c>
      <c r="I54" s="127"/>
      <c r="J54" s="128" t="s">
        <v>163</v>
      </c>
      <c r="K54" s="129"/>
      <c r="L54" s="125" t="s">
        <v>280</v>
      </c>
      <c r="M54" s="126"/>
      <c r="N54" s="127"/>
      <c r="O54" s="128" t="s">
        <v>300</v>
      </c>
      <c r="P54" s="126"/>
      <c r="Q54" s="129"/>
      <c r="R54" s="154"/>
      <c r="S54" s="154"/>
      <c r="T54" s="154"/>
      <c r="U54" s="49">
        <v>45</v>
      </c>
      <c r="W54" s="33" t="str">
        <f t="shared" si="1"/>
        <v>中村　悠平</v>
      </c>
      <c r="X54" s="33" t="str">
        <f t="shared" si="2"/>
        <v>なかむら　ゆうへい</v>
      </c>
      <c r="Y54" s="33" t="str">
        <f t="shared" si="3"/>
        <v>ﾅｶﾑﾗ ﾕｳﾍｲ</v>
      </c>
      <c r="AA54" s="32">
        <f t="shared" si="4"/>
        <v>16</v>
      </c>
      <c r="AB54" s="32">
        <f t="shared" si="5"/>
        <v>27</v>
      </c>
      <c r="AC54" s="32" t="str">
        <f t="shared" si="6"/>
        <v>捕  手</v>
      </c>
      <c r="AD54" s="32" t="str">
        <f t="shared" si="8"/>
        <v>中村　悠平</v>
      </c>
      <c r="AE54" s="32" t="str">
        <f t="shared" si="8"/>
        <v>なかむら　ゆうへい</v>
      </c>
      <c r="AF54" s="32" t="str">
        <f t="shared" si="8"/>
        <v>ﾅｶﾑﾗ ﾕｳﾍｲ</v>
      </c>
      <c r="AG54" s="32">
        <f t="shared" si="7"/>
        <v>45</v>
      </c>
    </row>
    <row r="55" spans="1:33" ht="15" customHeight="1" x14ac:dyDescent="0.45">
      <c r="A55" s="146"/>
      <c r="B55" s="147"/>
      <c r="C55" s="44">
        <v>17</v>
      </c>
      <c r="D55" s="152">
        <v>3</v>
      </c>
      <c r="E55" s="153"/>
      <c r="F55" s="125" t="s">
        <v>42</v>
      </c>
      <c r="G55" s="129"/>
      <c r="H55" s="125" t="s">
        <v>156</v>
      </c>
      <c r="I55" s="127"/>
      <c r="J55" s="128" t="s">
        <v>157</v>
      </c>
      <c r="K55" s="129"/>
      <c r="L55" s="125" t="s">
        <v>281</v>
      </c>
      <c r="M55" s="126"/>
      <c r="N55" s="127"/>
      <c r="O55" s="128" t="s">
        <v>301</v>
      </c>
      <c r="P55" s="126"/>
      <c r="Q55" s="129"/>
      <c r="R55" s="154"/>
      <c r="S55" s="154"/>
      <c r="T55" s="154"/>
      <c r="U55" s="49">
        <v>47</v>
      </c>
      <c r="W55" s="33" t="str">
        <f t="shared" si="1"/>
        <v>牧　秀悟</v>
      </c>
      <c r="X55" s="33" t="str">
        <f t="shared" si="2"/>
        <v>まき　しゅうご</v>
      </c>
      <c r="Y55" s="33" t="str">
        <f t="shared" si="3"/>
        <v>ﾏｷ ｼｭｳｺﾞ</v>
      </c>
      <c r="AA55" s="32">
        <f t="shared" si="4"/>
        <v>17</v>
      </c>
      <c r="AB55" s="32">
        <f t="shared" si="5"/>
        <v>3</v>
      </c>
      <c r="AC55" s="32" t="str">
        <f t="shared" si="6"/>
        <v>内野手</v>
      </c>
      <c r="AD55" s="32" t="str">
        <f t="shared" si="8"/>
        <v>牧　秀悟</v>
      </c>
      <c r="AE55" s="32" t="str">
        <f t="shared" si="8"/>
        <v>まき　しゅうご</v>
      </c>
      <c r="AF55" s="32" t="str">
        <f t="shared" si="8"/>
        <v>ﾏｷ ｼｭｳｺﾞ</v>
      </c>
      <c r="AG55" s="32">
        <f t="shared" si="7"/>
        <v>47</v>
      </c>
    </row>
    <row r="56" spans="1:33" ht="15" customHeight="1" x14ac:dyDescent="0.45">
      <c r="A56" s="146"/>
      <c r="B56" s="147"/>
      <c r="C56" s="44">
        <v>18</v>
      </c>
      <c r="D56" s="152">
        <v>7</v>
      </c>
      <c r="E56" s="153"/>
      <c r="F56" s="125" t="s">
        <v>42</v>
      </c>
      <c r="G56" s="129"/>
      <c r="H56" s="125" t="s">
        <v>150</v>
      </c>
      <c r="I56" s="127"/>
      <c r="J56" s="128" t="s">
        <v>151</v>
      </c>
      <c r="K56" s="129"/>
      <c r="L56" s="125" t="s">
        <v>282</v>
      </c>
      <c r="M56" s="126"/>
      <c r="N56" s="127"/>
      <c r="O56" s="128" t="s">
        <v>302</v>
      </c>
      <c r="P56" s="126"/>
      <c r="Q56" s="129"/>
      <c r="R56" s="154"/>
      <c r="S56" s="154"/>
      <c r="T56" s="154"/>
      <c r="U56" s="49">
        <v>44</v>
      </c>
      <c r="W56" s="33" t="str">
        <f t="shared" si="1"/>
        <v>中野　拓夢</v>
      </c>
      <c r="X56" s="33" t="str">
        <f t="shared" si="2"/>
        <v>なかの　たくむ</v>
      </c>
      <c r="Y56" s="33" t="str">
        <f t="shared" si="3"/>
        <v>ﾅｶﾉ ﾀｸﾑ</v>
      </c>
      <c r="AA56" s="32">
        <f t="shared" si="4"/>
        <v>18</v>
      </c>
      <c r="AB56" s="32">
        <f t="shared" si="5"/>
        <v>7</v>
      </c>
      <c r="AC56" s="32" t="str">
        <f t="shared" si="6"/>
        <v>内野手</v>
      </c>
      <c r="AD56" s="32" t="str">
        <f t="shared" si="8"/>
        <v>中野　拓夢</v>
      </c>
      <c r="AE56" s="32" t="str">
        <f t="shared" si="8"/>
        <v>なかの　たくむ</v>
      </c>
      <c r="AF56" s="32" t="str">
        <f t="shared" si="8"/>
        <v>ﾅｶﾉ ﾀｸﾑ</v>
      </c>
      <c r="AG56" s="32">
        <f t="shared" si="7"/>
        <v>44</v>
      </c>
    </row>
    <row r="57" spans="1:33" ht="15" customHeight="1" x14ac:dyDescent="0.45">
      <c r="A57" s="146"/>
      <c r="B57" s="147"/>
      <c r="C57" s="44">
        <v>19</v>
      </c>
      <c r="D57" s="152">
        <v>33</v>
      </c>
      <c r="E57" s="153"/>
      <c r="F57" s="125" t="s">
        <v>42</v>
      </c>
      <c r="G57" s="129"/>
      <c r="H57" s="125" t="s">
        <v>148</v>
      </c>
      <c r="I57" s="127"/>
      <c r="J57" s="128" t="s">
        <v>149</v>
      </c>
      <c r="K57" s="129"/>
      <c r="L57" s="125" t="s">
        <v>283</v>
      </c>
      <c r="M57" s="126"/>
      <c r="N57" s="127"/>
      <c r="O57" s="128" t="s">
        <v>303</v>
      </c>
      <c r="P57" s="126"/>
      <c r="Q57" s="129"/>
      <c r="R57" s="154"/>
      <c r="S57" s="154"/>
      <c r="T57" s="154"/>
      <c r="U57" s="49">
        <v>43</v>
      </c>
      <c r="W57" s="33" t="str">
        <f t="shared" si="1"/>
        <v>山川　穂高</v>
      </c>
      <c r="X57" s="33" t="str">
        <f t="shared" si="2"/>
        <v>やまかわ　ほたか</v>
      </c>
      <c r="Y57" s="33" t="str">
        <f t="shared" si="3"/>
        <v>ﾔﾏｶﾜ ﾎﾀｶ</v>
      </c>
      <c r="AA57" s="32">
        <f t="shared" si="4"/>
        <v>19</v>
      </c>
      <c r="AB57" s="32">
        <f t="shared" si="5"/>
        <v>33</v>
      </c>
      <c r="AC57" s="32" t="str">
        <f t="shared" si="6"/>
        <v>内野手</v>
      </c>
      <c r="AD57" s="32" t="str">
        <f t="shared" si="8"/>
        <v>山川　穂高</v>
      </c>
      <c r="AE57" s="32" t="str">
        <f t="shared" si="8"/>
        <v>やまかわ　ほたか</v>
      </c>
      <c r="AF57" s="32" t="str">
        <f t="shared" si="8"/>
        <v>ﾔﾏｶﾜ ﾎﾀｶ</v>
      </c>
      <c r="AG57" s="32">
        <f t="shared" si="7"/>
        <v>43</v>
      </c>
    </row>
    <row r="58" spans="1:33" ht="15" customHeight="1" x14ac:dyDescent="0.45">
      <c r="A58" s="146"/>
      <c r="B58" s="147"/>
      <c r="C58" s="44">
        <v>20</v>
      </c>
      <c r="D58" s="152">
        <v>9</v>
      </c>
      <c r="E58" s="153"/>
      <c r="F58" s="125" t="s">
        <v>43</v>
      </c>
      <c r="G58" s="129"/>
      <c r="H58" s="125" t="s">
        <v>142</v>
      </c>
      <c r="I58" s="127"/>
      <c r="J58" s="128" t="s">
        <v>143</v>
      </c>
      <c r="K58" s="129"/>
      <c r="L58" s="125" t="s">
        <v>144</v>
      </c>
      <c r="M58" s="126"/>
      <c r="N58" s="127"/>
      <c r="O58" s="128" t="s">
        <v>145</v>
      </c>
      <c r="P58" s="126"/>
      <c r="Q58" s="129"/>
      <c r="R58" s="154"/>
      <c r="S58" s="154"/>
      <c r="T58" s="154"/>
      <c r="U58" s="49">
        <v>48</v>
      </c>
      <c r="W58" s="33" t="str">
        <f t="shared" si="1"/>
        <v>周東　佑京</v>
      </c>
      <c r="X58" s="33" t="str">
        <f t="shared" si="2"/>
        <v>しゅうとう　うきょう</v>
      </c>
      <c r="Y58" s="33" t="str">
        <f t="shared" si="3"/>
        <v>ｼｭｳﾄｳ ｳｷｮｳ</v>
      </c>
      <c r="AA58" s="32">
        <f t="shared" si="4"/>
        <v>20</v>
      </c>
      <c r="AB58" s="32">
        <f t="shared" si="5"/>
        <v>9</v>
      </c>
      <c r="AC58" s="32" t="str">
        <f t="shared" si="6"/>
        <v>外野手</v>
      </c>
      <c r="AD58" s="32" t="str">
        <f t="shared" si="8"/>
        <v>周東　佑京</v>
      </c>
      <c r="AE58" s="32" t="str">
        <f t="shared" si="8"/>
        <v>しゅうとう　うきょう</v>
      </c>
      <c r="AF58" s="32" t="str">
        <f t="shared" si="8"/>
        <v>ｼｭｳﾄｳ ｳｷｮｳ</v>
      </c>
      <c r="AG58" s="32">
        <f t="shared" si="7"/>
        <v>48</v>
      </c>
    </row>
    <row r="59" spans="1:33" ht="15" customHeight="1" x14ac:dyDescent="0.45">
      <c r="A59" s="146"/>
      <c r="B59" s="147"/>
      <c r="C59" s="44">
        <v>21</v>
      </c>
      <c r="D59" s="152">
        <v>34</v>
      </c>
      <c r="E59" s="153"/>
      <c r="F59" s="125" t="s">
        <v>43</v>
      </c>
      <c r="G59" s="129"/>
      <c r="H59" s="125" t="s">
        <v>146</v>
      </c>
      <c r="I59" s="127"/>
      <c r="J59" s="128" t="s">
        <v>147</v>
      </c>
      <c r="K59" s="129"/>
      <c r="L59" s="125" t="s">
        <v>284</v>
      </c>
      <c r="M59" s="126"/>
      <c r="N59" s="127"/>
      <c r="O59" s="128" t="s">
        <v>304</v>
      </c>
      <c r="P59" s="126"/>
      <c r="Q59" s="129"/>
      <c r="R59" s="154"/>
      <c r="S59" s="154"/>
      <c r="T59" s="154"/>
      <c r="U59" s="49">
        <v>49</v>
      </c>
      <c r="W59" s="33" t="str">
        <f t="shared" si="1"/>
        <v>吉田　正尚</v>
      </c>
      <c r="X59" s="33" t="str">
        <f t="shared" si="2"/>
        <v>よしだ　まさたか</v>
      </c>
      <c r="Y59" s="33" t="str">
        <f t="shared" si="3"/>
        <v>ﾖｼﾀﾞ ﾏｻﾀｶ</v>
      </c>
      <c r="AA59" s="32">
        <f t="shared" si="4"/>
        <v>21</v>
      </c>
      <c r="AB59" s="32">
        <f t="shared" si="5"/>
        <v>34</v>
      </c>
      <c r="AC59" s="32" t="str">
        <f t="shared" si="6"/>
        <v>外野手</v>
      </c>
      <c r="AD59" s="32" t="str">
        <f t="shared" si="8"/>
        <v>吉田　正尚</v>
      </c>
      <c r="AE59" s="32" t="str">
        <f t="shared" si="8"/>
        <v>よしだ　まさたか</v>
      </c>
      <c r="AF59" s="32" t="str">
        <f t="shared" si="8"/>
        <v>ﾖｼﾀﾞ ﾏｻﾀｶ</v>
      </c>
      <c r="AG59" s="32">
        <f t="shared" si="7"/>
        <v>49</v>
      </c>
    </row>
    <row r="60" spans="1:33" ht="15" customHeight="1" x14ac:dyDescent="0.45">
      <c r="A60" s="146"/>
      <c r="B60" s="147"/>
      <c r="C60" s="44">
        <v>22</v>
      </c>
      <c r="D60" s="152"/>
      <c r="E60" s="153"/>
      <c r="F60" s="125"/>
      <c r="G60" s="129"/>
      <c r="H60" s="125"/>
      <c r="I60" s="127"/>
      <c r="J60" s="128"/>
      <c r="K60" s="129"/>
      <c r="L60" s="125"/>
      <c r="M60" s="126"/>
      <c r="N60" s="127"/>
      <c r="O60" s="128"/>
      <c r="P60" s="126"/>
      <c r="Q60" s="129"/>
      <c r="R60" s="154"/>
      <c r="S60" s="154"/>
      <c r="T60" s="154"/>
      <c r="U60" s="49"/>
      <c r="W60" s="33" t="str">
        <f t="shared" si="1"/>
        <v/>
      </c>
      <c r="X60" s="33" t="str">
        <f t="shared" si="2"/>
        <v/>
      </c>
      <c r="Y60" s="33" t="str">
        <f t="shared" si="3"/>
        <v/>
      </c>
      <c r="AA60" s="32">
        <f t="shared" si="4"/>
        <v>22</v>
      </c>
      <c r="AB60" s="32" t="str">
        <f t="shared" si="5"/>
        <v/>
      </c>
      <c r="AC60" s="32" t="str">
        <f t="shared" si="6"/>
        <v/>
      </c>
      <c r="AD60" s="32" t="str">
        <f t="shared" si="8"/>
        <v/>
      </c>
      <c r="AE60" s="32" t="str">
        <f t="shared" si="8"/>
        <v/>
      </c>
      <c r="AF60" s="32" t="str">
        <f t="shared" si="8"/>
        <v/>
      </c>
      <c r="AG60" s="32" t="str">
        <f t="shared" si="7"/>
        <v/>
      </c>
    </row>
    <row r="61" spans="1:33" ht="15" customHeight="1" x14ac:dyDescent="0.45">
      <c r="A61" s="146"/>
      <c r="B61" s="147"/>
      <c r="C61" s="44">
        <v>23</v>
      </c>
      <c r="D61" s="152"/>
      <c r="E61" s="153"/>
      <c r="F61" s="125"/>
      <c r="G61" s="129"/>
      <c r="H61" s="125"/>
      <c r="I61" s="127"/>
      <c r="J61" s="128"/>
      <c r="K61" s="129"/>
      <c r="L61" s="125"/>
      <c r="M61" s="126"/>
      <c r="N61" s="127"/>
      <c r="O61" s="128"/>
      <c r="P61" s="126"/>
      <c r="Q61" s="129"/>
      <c r="R61" s="154"/>
      <c r="S61" s="154"/>
      <c r="T61" s="154"/>
      <c r="U61" s="49"/>
      <c r="W61" s="33" t="str">
        <f t="shared" si="1"/>
        <v/>
      </c>
      <c r="X61" s="33" t="str">
        <f t="shared" si="2"/>
        <v/>
      </c>
      <c r="Y61" s="33" t="str">
        <f t="shared" si="3"/>
        <v/>
      </c>
      <c r="AA61" s="32">
        <f t="shared" si="4"/>
        <v>23</v>
      </c>
      <c r="AB61" s="32" t="str">
        <f t="shared" si="5"/>
        <v/>
      </c>
      <c r="AC61" s="32" t="str">
        <f t="shared" si="6"/>
        <v/>
      </c>
      <c r="AD61" s="32" t="str">
        <f t="shared" si="8"/>
        <v/>
      </c>
      <c r="AE61" s="32" t="str">
        <f t="shared" si="8"/>
        <v/>
      </c>
      <c r="AF61" s="32" t="str">
        <f t="shared" si="8"/>
        <v/>
      </c>
      <c r="AG61" s="32" t="str">
        <f t="shared" si="7"/>
        <v/>
      </c>
    </row>
    <row r="62" spans="1:33" ht="15" customHeight="1" x14ac:dyDescent="0.45">
      <c r="A62" s="146"/>
      <c r="B62" s="147"/>
      <c r="C62" s="44">
        <v>24</v>
      </c>
      <c r="D62" s="152"/>
      <c r="E62" s="153"/>
      <c r="F62" s="125"/>
      <c r="G62" s="129"/>
      <c r="H62" s="125"/>
      <c r="I62" s="127"/>
      <c r="J62" s="128"/>
      <c r="K62" s="129"/>
      <c r="L62" s="125"/>
      <c r="M62" s="126"/>
      <c r="N62" s="127"/>
      <c r="O62" s="128"/>
      <c r="P62" s="126"/>
      <c r="Q62" s="129"/>
      <c r="R62" s="154"/>
      <c r="S62" s="154"/>
      <c r="T62" s="154"/>
      <c r="U62" s="49"/>
      <c r="W62" s="33" t="str">
        <f t="shared" si="1"/>
        <v/>
      </c>
      <c r="X62" s="33" t="str">
        <f t="shared" si="2"/>
        <v/>
      </c>
      <c r="Y62" s="33" t="str">
        <f t="shared" si="3"/>
        <v/>
      </c>
      <c r="AA62" s="32">
        <f t="shared" si="4"/>
        <v>24</v>
      </c>
      <c r="AB62" s="32" t="str">
        <f t="shared" si="5"/>
        <v/>
      </c>
      <c r="AC62" s="32" t="str">
        <f t="shared" si="6"/>
        <v/>
      </c>
      <c r="AD62" s="32" t="str">
        <f t="shared" si="8"/>
        <v/>
      </c>
      <c r="AE62" s="32" t="str">
        <f t="shared" si="8"/>
        <v/>
      </c>
      <c r="AF62" s="32" t="str">
        <f t="shared" si="8"/>
        <v/>
      </c>
      <c r="AG62" s="32" t="str">
        <f t="shared" si="7"/>
        <v/>
      </c>
    </row>
    <row r="63" spans="1:33" ht="15" customHeight="1" x14ac:dyDescent="0.45">
      <c r="A63" s="148"/>
      <c r="B63" s="149"/>
      <c r="C63" s="44">
        <v>25</v>
      </c>
      <c r="D63" s="152"/>
      <c r="E63" s="153"/>
      <c r="F63" s="125"/>
      <c r="G63" s="129"/>
      <c r="H63" s="125"/>
      <c r="I63" s="127"/>
      <c r="J63" s="128"/>
      <c r="K63" s="129"/>
      <c r="L63" s="125"/>
      <c r="M63" s="126"/>
      <c r="N63" s="127"/>
      <c r="O63" s="128"/>
      <c r="P63" s="126"/>
      <c r="Q63" s="129"/>
      <c r="R63" s="154"/>
      <c r="S63" s="154"/>
      <c r="T63" s="154"/>
      <c r="U63" s="49"/>
      <c r="W63" s="33" t="str">
        <f t="shared" si="1"/>
        <v/>
      </c>
      <c r="X63" s="33" t="str">
        <f t="shared" si="2"/>
        <v/>
      </c>
      <c r="Y63" s="33" t="str">
        <f t="shared" si="3"/>
        <v/>
      </c>
      <c r="AA63" s="32">
        <f t="shared" si="4"/>
        <v>25</v>
      </c>
      <c r="AB63" s="32" t="str">
        <f t="shared" si="5"/>
        <v/>
      </c>
      <c r="AC63" s="32" t="str">
        <f t="shared" si="6"/>
        <v/>
      </c>
      <c r="AD63" s="32" t="str">
        <f t="shared" si="8"/>
        <v/>
      </c>
      <c r="AE63" s="32" t="str">
        <f t="shared" si="8"/>
        <v/>
      </c>
      <c r="AF63" s="32" t="str">
        <f t="shared" si="8"/>
        <v/>
      </c>
      <c r="AG63" s="32" t="str">
        <f t="shared" si="7"/>
        <v/>
      </c>
    </row>
    <row r="64" spans="1:33" ht="15" customHeight="1" x14ac:dyDescent="0.45">
      <c r="A64" s="183" t="s">
        <v>331</v>
      </c>
      <c r="B64" s="184"/>
      <c r="C64" s="184"/>
      <c r="D64" s="185"/>
      <c r="E64" s="186" t="s">
        <v>359</v>
      </c>
      <c r="F64" s="187"/>
      <c r="G64" s="187"/>
      <c r="H64" s="187"/>
      <c r="I64" s="188"/>
      <c r="J64" s="189" t="s">
        <v>327</v>
      </c>
      <c r="K64" s="189"/>
      <c r="L64" s="186" t="s">
        <v>332</v>
      </c>
      <c r="M64" s="187"/>
      <c r="N64" s="188"/>
      <c r="O64" s="79" t="s">
        <v>113</v>
      </c>
    </row>
    <row r="65" spans="1:27" ht="15" customHeight="1" x14ac:dyDescent="0.45">
      <c r="A65" s="120" t="s">
        <v>98</v>
      </c>
      <c r="B65" s="120"/>
      <c r="C65" s="102" t="s">
        <v>96</v>
      </c>
      <c r="D65" s="102"/>
      <c r="E65" s="160">
        <v>10</v>
      </c>
      <c r="F65" s="161"/>
      <c r="G65" s="40" t="s">
        <v>99</v>
      </c>
      <c r="H65" s="32" t="s">
        <v>100</v>
      </c>
      <c r="AA65" s="32">
        <f>IF(E65="","",VALUE(E65))</f>
        <v>10</v>
      </c>
    </row>
    <row r="66" spans="1:27" ht="15" customHeight="1" x14ac:dyDescent="0.45">
      <c r="A66" s="120"/>
      <c r="B66" s="120"/>
      <c r="C66" s="150" t="s">
        <v>50</v>
      </c>
      <c r="D66" s="151"/>
      <c r="E66" s="160">
        <v>0</v>
      </c>
      <c r="F66" s="162"/>
      <c r="G66" s="40" t="s">
        <v>53</v>
      </c>
      <c r="H66" s="32" t="s">
        <v>24</v>
      </c>
      <c r="AA66" s="32">
        <f>IF(E66="","",VALUE(E66))</f>
        <v>0</v>
      </c>
    </row>
    <row r="67" spans="1:27" ht="15" customHeight="1" x14ac:dyDescent="0.45">
      <c r="A67" s="120"/>
      <c r="B67" s="120"/>
      <c r="C67" s="102" t="s">
        <v>51</v>
      </c>
      <c r="D67" s="102"/>
      <c r="E67" s="163">
        <v>2</v>
      </c>
      <c r="F67" s="161"/>
      <c r="G67" s="40" t="s">
        <v>53</v>
      </c>
      <c r="H67" s="32" t="s">
        <v>28</v>
      </c>
      <c r="AA67" s="32">
        <f>IF(E67="","",VALUE(E67))</f>
        <v>2</v>
      </c>
    </row>
    <row r="68" spans="1:27" ht="15" customHeight="1" x14ac:dyDescent="0.45">
      <c r="A68" s="159"/>
      <c r="B68" s="159"/>
      <c r="C68" s="155" t="s">
        <v>52</v>
      </c>
      <c r="D68" s="155"/>
      <c r="E68" s="164">
        <v>3</v>
      </c>
      <c r="F68" s="165"/>
      <c r="G68" s="41" t="s">
        <v>53</v>
      </c>
      <c r="H68" s="32" t="s">
        <v>28</v>
      </c>
      <c r="AA68" s="32">
        <f>IF(E68="","",VALUE(E68))</f>
        <v>3</v>
      </c>
    </row>
    <row r="69" spans="1:27" ht="15" customHeight="1" x14ac:dyDescent="0.45">
      <c r="A69" s="155" t="s">
        <v>55</v>
      </c>
      <c r="B69" s="155"/>
      <c r="C69" s="155"/>
      <c r="D69" s="155"/>
      <c r="E69" s="166" t="s">
        <v>316</v>
      </c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8"/>
      <c r="Q69" s="42" t="s">
        <v>102</v>
      </c>
      <c r="T69" s="34"/>
      <c r="U69" s="34"/>
      <c r="AA69" s="32" t="str">
        <f>IF(E69="","",E69)</f>
        <v>今回で10回目の出場となります。
キャプテンを中心にチーム一丸となり念願の初優勝を目指して頑張ってきました。ソフトボールが出来る環境と、日頃から支えてくださるすべての方への感謝を大切にし、一戦一戦全力を出し切り、ソフトボールを通して最高の思い出を作ります。</v>
      </c>
    </row>
    <row r="70" spans="1:27" ht="15" customHeight="1" x14ac:dyDescent="0.45">
      <c r="A70" s="156"/>
      <c r="B70" s="156"/>
      <c r="C70" s="156"/>
      <c r="D70" s="156"/>
      <c r="E70" s="169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1"/>
      <c r="Q70" s="38"/>
    </row>
    <row r="71" spans="1:27" ht="15" customHeight="1" x14ac:dyDescent="0.45">
      <c r="A71" s="156"/>
      <c r="B71" s="156"/>
      <c r="C71" s="156"/>
      <c r="D71" s="156"/>
      <c r="E71" s="169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1"/>
      <c r="Q71" s="38"/>
    </row>
    <row r="72" spans="1:27" ht="15" customHeight="1" x14ac:dyDescent="0.45">
      <c r="A72" s="156"/>
      <c r="B72" s="156"/>
      <c r="C72" s="156"/>
      <c r="D72" s="156"/>
      <c r="E72" s="169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1"/>
      <c r="Q72" s="38"/>
    </row>
    <row r="73" spans="1:27" ht="15" customHeight="1" x14ac:dyDescent="0.45">
      <c r="A73" s="157"/>
      <c r="B73" s="157"/>
      <c r="C73" s="157"/>
      <c r="D73" s="157"/>
      <c r="E73" s="172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4"/>
      <c r="Q73" s="38"/>
    </row>
    <row r="74" spans="1:27" ht="15" customHeight="1" x14ac:dyDescent="0.45">
      <c r="A74" s="102" t="s">
        <v>56</v>
      </c>
      <c r="B74" s="102"/>
      <c r="C74" s="102"/>
      <c r="D74" s="102"/>
      <c r="E74" s="158" t="s">
        <v>178</v>
      </c>
      <c r="F74" s="158"/>
      <c r="G74" s="158"/>
      <c r="H74" s="158"/>
      <c r="I74" s="158"/>
      <c r="J74" s="42" t="s">
        <v>57</v>
      </c>
      <c r="AA74" s="32" t="str">
        <f t="shared" ref="AA74" si="9">IF(E74="","",E74)</f>
        <v>厚澤　和幸</v>
      </c>
    </row>
  </sheetData>
  <sheetProtection algorithmName="SHA-512" hashValue="pcC82QHdaA5nUMMjttxmX6Zecc+mfXnBrsU915YK9hNUixkmFwWjihbsBiqK8zFf9pLqv23QHT+COWefaK5mzg==" saltValue="ImnYR8S0H8LtprFWkcg0uw==" spinCount="100000" sheet="1" objects="1" scenarios="1"/>
  <mergeCells count="305">
    <mergeCell ref="A29:D29"/>
    <mergeCell ref="E29:G29"/>
    <mergeCell ref="H29:I29"/>
    <mergeCell ref="J29:L29"/>
    <mergeCell ref="M29:O29"/>
    <mergeCell ref="C7:D8"/>
    <mergeCell ref="E7:U7"/>
    <mergeCell ref="A64:D64"/>
    <mergeCell ref="E64:I64"/>
    <mergeCell ref="J64:K64"/>
    <mergeCell ref="L64:N64"/>
    <mergeCell ref="R62:T62"/>
    <mergeCell ref="D63:E63"/>
    <mergeCell ref="F63:G63"/>
    <mergeCell ref="H63:I63"/>
    <mergeCell ref="J63:K63"/>
    <mergeCell ref="L63:N63"/>
    <mergeCell ref="O63:Q63"/>
    <mergeCell ref="R63:T63"/>
    <mergeCell ref="D62:E62"/>
    <mergeCell ref="F62:G62"/>
    <mergeCell ref="H62:I62"/>
    <mergeCell ref="J62:K62"/>
    <mergeCell ref="L62:N62"/>
    <mergeCell ref="A69:D73"/>
    <mergeCell ref="A74:D74"/>
    <mergeCell ref="E74:I74"/>
    <mergeCell ref="A65:B68"/>
    <mergeCell ref="C65:D65"/>
    <mergeCell ref="E65:F65"/>
    <mergeCell ref="C66:D66"/>
    <mergeCell ref="E66:F66"/>
    <mergeCell ref="C67:D67"/>
    <mergeCell ref="E67:F67"/>
    <mergeCell ref="C68:D68"/>
    <mergeCell ref="E68:F68"/>
    <mergeCell ref="E69:P73"/>
    <mergeCell ref="O62:Q62"/>
    <mergeCell ref="R60:T60"/>
    <mergeCell ref="D61:E61"/>
    <mergeCell ref="F61:G61"/>
    <mergeCell ref="H61:I61"/>
    <mergeCell ref="J61:K61"/>
    <mergeCell ref="L61:N61"/>
    <mergeCell ref="O61:Q61"/>
    <mergeCell ref="R61:T61"/>
    <mergeCell ref="D60:E60"/>
    <mergeCell ref="F60:G60"/>
    <mergeCell ref="H60:I60"/>
    <mergeCell ref="J60:K60"/>
    <mergeCell ref="L60:N60"/>
    <mergeCell ref="O60:Q60"/>
    <mergeCell ref="R58:T58"/>
    <mergeCell ref="D59:E59"/>
    <mergeCell ref="F59:G59"/>
    <mergeCell ref="H59:I59"/>
    <mergeCell ref="J59:K59"/>
    <mergeCell ref="L59:N59"/>
    <mergeCell ref="O59:Q59"/>
    <mergeCell ref="R59:T59"/>
    <mergeCell ref="D58:E58"/>
    <mergeCell ref="F58:G58"/>
    <mergeCell ref="H58:I58"/>
    <mergeCell ref="J58:K58"/>
    <mergeCell ref="L58:N58"/>
    <mergeCell ref="O58:Q58"/>
    <mergeCell ref="R56:T56"/>
    <mergeCell ref="D57:E57"/>
    <mergeCell ref="F57:G57"/>
    <mergeCell ref="H57:I57"/>
    <mergeCell ref="J57:K57"/>
    <mergeCell ref="L57:N57"/>
    <mergeCell ref="O57:Q57"/>
    <mergeCell ref="R57:T57"/>
    <mergeCell ref="D56:E56"/>
    <mergeCell ref="F56:G56"/>
    <mergeCell ref="H56:I56"/>
    <mergeCell ref="J56:K56"/>
    <mergeCell ref="L56:N56"/>
    <mergeCell ref="O56:Q56"/>
    <mergeCell ref="R54:T54"/>
    <mergeCell ref="D55:E55"/>
    <mergeCell ref="F55:G55"/>
    <mergeCell ref="H55:I55"/>
    <mergeCell ref="J55:K55"/>
    <mergeCell ref="L55:N55"/>
    <mergeCell ref="O55:Q55"/>
    <mergeCell ref="R55:T55"/>
    <mergeCell ref="D54:E54"/>
    <mergeCell ref="F54:G54"/>
    <mergeCell ref="H54:I54"/>
    <mergeCell ref="J54:K54"/>
    <mergeCell ref="L54:N54"/>
    <mergeCell ref="O54:Q54"/>
    <mergeCell ref="R52:T52"/>
    <mergeCell ref="D53:E53"/>
    <mergeCell ref="F53:G53"/>
    <mergeCell ref="H53:I53"/>
    <mergeCell ref="J53:K53"/>
    <mergeCell ref="L53:N53"/>
    <mergeCell ref="O53:Q53"/>
    <mergeCell ref="R53:T53"/>
    <mergeCell ref="D52:E52"/>
    <mergeCell ref="F52:G52"/>
    <mergeCell ref="H52:I52"/>
    <mergeCell ref="J52:K52"/>
    <mergeCell ref="L52:N52"/>
    <mergeCell ref="O52:Q52"/>
    <mergeCell ref="R50:T50"/>
    <mergeCell ref="D51:E51"/>
    <mergeCell ref="F51:G51"/>
    <mergeCell ref="H51:I51"/>
    <mergeCell ref="J51:K51"/>
    <mergeCell ref="L51:N51"/>
    <mergeCell ref="O51:Q51"/>
    <mergeCell ref="R51:T51"/>
    <mergeCell ref="D50:E50"/>
    <mergeCell ref="F50:G50"/>
    <mergeCell ref="H50:I50"/>
    <mergeCell ref="J50:K50"/>
    <mergeCell ref="L50:N50"/>
    <mergeCell ref="O50:Q50"/>
    <mergeCell ref="R48:T48"/>
    <mergeCell ref="D49:E49"/>
    <mergeCell ref="F49:G49"/>
    <mergeCell ref="H49:I49"/>
    <mergeCell ref="J49:K49"/>
    <mergeCell ref="L49:N49"/>
    <mergeCell ref="O49:Q49"/>
    <mergeCell ref="R49:T49"/>
    <mergeCell ref="D48:E48"/>
    <mergeCell ref="F48:G48"/>
    <mergeCell ref="H48:I48"/>
    <mergeCell ref="J48:K48"/>
    <mergeCell ref="L48:N48"/>
    <mergeCell ref="O48:Q48"/>
    <mergeCell ref="R46:T46"/>
    <mergeCell ref="D47:E47"/>
    <mergeCell ref="F47:G47"/>
    <mergeCell ref="H47:I47"/>
    <mergeCell ref="J47:K47"/>
    <mergeCell ref="L47:N47"/>
    <mergeCell ref="O47:Q47"/>
    <mergeCell ref="R47:T47"/>
    <mergeCell ref="D46:E46"/>
    <mergeCell ref="F46:G46"/>
    <mergeCell ref="H46:I46"/>
    <mergeCell ref="J46:K46"/>
    <mergeCell ref="L46:N46"/>
    <mergeCell ref="O46:Q46"/>
    <mergeCell ref="R44:T44"/>
    <mergeCell ref="D45:E45"/>
    <mergeCell ref="F45:G45"/>
    <mergeCell ref="H45:I45"/>
    <mergeCell ref="J45:K45"/>
    <mergeCell ref="L45:N45"/>
    <mergeCell ref="O45:Q45"/>
    <mergeCell ref="R45:T45"/>
    <mergeCell ref="D44:E44"/>
    <mergeCell ref="F44:G44"/>
    <mergeCell ref="H44:I44"/>
    <mergeCell ref="J44:K44"/>
    <mergeCell ref="L44:N44"/>
    <mergeCell ref="O44:Q44"/>
    <mergeCell ref="R42:T42"/>
    <mergeCell ref="D43:E43"/>
    <mergeCell ref="F43:G43"/>
    <mergeCell ref="H43:I43"/>
    <mergeCell ref="J43:K43"/>
    <mergeCell ref="L43:N43"/>
    <mergeCell ref="O43:Q43"/>
    <mergeCell ref="R43:T43"/>
    <mergeCell ref="D42:E42"/>
    <mergeCell ref="F42:G42"/>
    <mergeCell ref="H42:I42"/>
    <mergeCell ref="J42:K42"/>
    <mergeCell ref="L42:N42"/>
    <mergeCell ref="O42:Q42"/>
    <mergeCell ref="O40:Q40"/>
    <mergeCell ref="R40:T40"/>
    <mergeCell ref="D41:E41"/>
    <mergeCell ref="F41:G41"/>
    <mergeCell ref="H41:I41"/>
    <mergeCell ref="J41:K41"/>
    <mergeCell ref="L41:N41"/>
    <mergeCell ref="O41:Q41"/>
    <mergeCell ref="R41:T41"/>
    <mergeCell ref="O38:Q38"/>
    <mergeCell ref="R38:T38"/>
    <mergeCell ref="D39:E39"/>
    <mergeCell ref="F39:G39"/>
    <mergeCell ref="H39:I39"/>
    <mergeCell ref="J39:K39"/>
    <mergeCell ref="L39:N39"/>
    <mergeCell ref="O39:Q39"/>
    <mergeCell ref="R39:T39"/>
    <mergeCell ref="A38:B63"/>
    <mergeCell ref="D38:E38"/>
    <mergeCell ref="F38:G38"/>
    <mergeCell ref="H38:I38"/>
    <mergeCell ref="J38:K38"/>
    <mergeCell ref="L38:N38"/>
    <mergeCell ref="D40:E40"/>
    <mergeCell ref="F40:G40"/>
    <mergeCell ref="H40:I40"/>
    <mergeCell ref="J40:K40"/>
    <mergeCell ref="L40:N40"/>
    <mergeCell ref="O37:Q37"/>
    <mergeCell ref="R37:T37"/>
    <mergeCell ref="C32:D32"/>
    <mergeCell ref="E32:J32"/>
    <mergeCell ref="A33:B35"/>
    <mergeCell ref="C33:D33"/>
    <mergeCell ref="E33:J33"/>
    <mergeCell ref="C34:D34"/>
    <mergeCell ref="E34:J34"/>
    <mergeCell ref="C35:D35"/>
    <mergeCell ref="E35:J35"/>
    <mergeCell ref="A30:B32"/>
    <mergeCell ref="C30:D30"/>
    <mergeCell ref="E30:J30"/>
    <mergeCell ref="C31:D31"/>
    <mergeCell ref="E31:J31"/>
    <mergeCell ref="D37:E37"/>
    <mergeCell ref="H37:I37"/>
    <mergeCell ref="J37:K37"/>
    <mergeCell ref="L37:N37"/>
    <mergeCell ref="A27:D27"/>
    <mergeCell ref="E27:G27"/>
    <mergeCell ref="H27:I27"/>
    <mergeCell ref="J27:L27"/>
    <mergeCell ref="M27:O27"/>
    <mergeCell ref="A28:D28"/>
    <mergeCell ref="E28:G28"/>
    <mergeCell ref="H28:I28"/>
    <mergeCell ref="J28:L28"/>
    <mergeCell ref="M28:O28"/>
    <mergeCell ref="A25:D25"/>
    <mergeCell ref="E25:G25"/>
    <mergeCell ref="H25:I25"/>
    <mergeCell ref="J25:L25"/>
    <mergeCell ref="M25:O25"/>
    <mergeCell ref="A26:D26"/>
    <mergeCell ref="E26:G26"/>
    <mergeCell ref="H26:I26"/>
    <mergeCell ref="J26:L26"/>
    <mergeCell ref="M26:O26"/>
    <mergeCell ref="E23:G23"/>
    <mergeCell ref="H23:I23"/>
    <mergeCell ref="J23:L23"/>
    <mergeCell ref="M23:O23"/>
    <mergeCell ref="A24:D24"/>
    <mergeCell ref="E24:G24"/>
    <mergeCell ref="H24:I24"/>
    <mergeCell ref="J24:L24"/>
    <mergeCell ref="M24:O24"/>
    <mergeCell ref="A15:B21"/>
    <mergeCell ref="C15:D15"/>
    <mergeCell ref="E15:I15"/>
    <mergeCell ref="C16:D16"/>
    <mergeCell ref="E16:U16"/>
    <mergeCell ref="C17:D17"/>
    <mergeCell ref="E17:I17"/>
    <mergeCell ref="C18:D18"/>
    <mergeCell ref="E18:I18"/>
    <mergeCell ref="C19:D19"/>
    <mergeCell ref="E19:I19"/>
    <mergeCell ref="C20:D20"/>
    <mergeCell ref="E20:O20"/>
    <mergeCell ref="C21:D21"/>
    <mergeCell ref="E21:O21"/>
    <mergeCell ref="A13:D14"/>
    <mergeCell ref="E13:G13"/>
    <mergeCell ref="H13:I13"/>
    <mergeCell ref="J13:L13"/>
    <mergeCell ref="M13:O13"/>
    <mergeCell ref="E14:G14"/>
    <mergeCell ref="H14:I14"/>
    <mergeCell ref="J14:L14"/>
    <mergeCell ref="M14:O14"/>
    <mergeCell ref="A11:D12"/>
    <mergeCell ref="E11:G11"/>
    <mergeCell ref="H11:I11"/>
    <mergeCell ref="J11:L11"/>
    <mergeCell ref="M11:O11"/>
    <mergeCell ref="E12:G12"/>
    <mergeCell ref="H12:I12"/>
    <mergeCell ref="J12:L12"/>
    <mergeCell ref="M12:O12"/>
    <mergeCell ref="A2:D2"/>
    <mergeCell ref="E2:U2"/>
    <mergeCell ref="A3:D3"/>
    <mergeCell ref="E3:H3"/>
    <mergeCell ref="A4:D4"/>
    <mergeCell ref="E4:U4"/>
    <mergeCell ref="A5:D5"/>
    <mergeCell ref="E5:U5"/>
    <mergeCell ref="A6:B10"/>
    <mergeCell ref="C6:D6"/>
    <mergeCell ref="E6:I6"/>
    <mergeCell ref="E8:U8"/>
    <mergeCell ref="C9:D9"/>
    <mergeCell ref="E9:I9"/>
    <mergeCell ref="C10:D10"/>
    <mergeCell ref="E10:I10"/>
  </mergeCells>
  <phoneticPr fontId="1"/>
  <dataValidations count="4">
    <dataValidation type="list" errorStyle="warning" allowBlank="1" showInputMessage="1" showErrorMessage="1" sqref="E2:U2" xr:uid="{CBDE287A-B4E6-46EB-A5AC-F09838259BE9}">
      <formula1>大会名</formula1>
    </dataValidation>
    <dataValidation type="list" showInputMessage="1" showErrorMessage="1" sqref="E31:J31 E34:J34" xr:uid="{92B17593-459D-437D-A7C7-E2D694A4CCAE}">
      <formula1>資格</formula1>
    </dataValidation>
    <dataValidation type="list" errorStyle="warning" showInputMessage="1" showErrorMessage="1" sqref="F39:G63" xr:uid="{A336865A-47DD-4EB5-A327-7F041C2AC3B3}">
      <formula1>位置</formula1>
    </dataValidation>
    <dataValidation type="list" showInputMessage="1" showErrorMessage="1" sqref="E3:H3" xr:uid="{1DB7584B-F622-44E5-AB93-737807315EF0}">
      <formula1>都道府県</formula1>
    </dataValidation>
  </dataValidations>
  <pageMargins left="0.59055118110236215" right="0.59055118110236215" top="0.59055118110236215" bottom="0.59055118110236215" header="0" footer="0"/>
  <pageSetup paperSize="9" scale="2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監督・コーチではありません。" xr:uid="{7C62DA2A-8A53-4561-AF11-5957EC3DD3C0}">
          <x14:formula1>
            <xm:f>リスト!$C$2:$C$4</xm:f>
          </x14:formula1>
          <xm:sqref>E30:J30 E33:J33</xm:sqref>
        </x14:dataValidation>
        <x14:dataValidation type="list" allowBlank="1" showInputMessage="1" showErrorMessage="1" xr:uid="{61B00716-2EF4-4A7F-8E3A-95F7B071F134}">
          <x14:formula1>
            <xm:f>リスト!$F$2:$F$3</xm:f>
          </x14:formula1>
          <xm:sqref>U38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3151-4D86-4783-A6CE-CD9F6D7949C5}">
  <sheetPr codeName="Sheet1">
    <tabColor rgb="FFFF0000"/>
    <pageSetUpPr fitToPage="1"/>
  </sheetPr>
  <dimension ref="A1:AG72"/>
  <sheetViews>
    <sheetView view="pageBreakPreview" zoomScaleNormal="100" zoomScaleSheetLayoutView="100" workbookViewId="0">
      <pane ySplit="2" topLeftCell="A3" activePane="bottomLeft" state="frozen"/>
      <selection activeCell="E68" sqref="E68:O72"/>
      <selection pane="bottomLeft" activeCell="X28" sqref="X28"/>
    </sheetView>
  </sheetViews>
  <sheetFormatPr defaultColWidth="5.59765625" defaultRowHeight="15" customHeight="1" x14ac:dyDescent="0.45"/>
  <cols>
    <col min="1" max="3" width="5.59765625" style="32"/>
    <col min="4" max="4" width="5.59765625" style="32" customWidth="1"/>
    <col min="5" max="6" width="3.09765625" style="32" customWidth="1"/>
    <col min="7" max="20" width="5.59765625" style="32" customWidth="1"/>
    <col min="21" max="21" width="6.19921875" style="32" bestFit="1" customWidth="1"/>
    <col min="22" max="22" width="5.59765625" style="32" customWidth="1"/>
    <col min="23" max="23" width="15.3984375" style="33" customWidth="1"/>
    <col min="24" max="24" width="19.5" style="33" customWidth="1"/>
    <col min="25" max="25" width="10.3984375" style="33" customWidth="1"/>
    <col min="26" max="26" width="5.59765625" style="32" customWidth="1"/>
    <col min="27" max="16384" width="5.59765625" style="32"/>
  </cols>
  <sheetData>
    <row r="1" spans="1:28" ht="15" customHeight="1" x14ac:dyDescent="0.4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8" ht="15" customHeight="1" x14ac:dyDescent="0.45">
      <c r="A2" s="200" t="s">
        <v>0</v>
      </c>
      <c r="B2" s="200"/>
      <c r="C2" s="200"/>
      <c r="D2" s="200"/>
      <c r="E2" s="191" t="s">
        <v>360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3"/>
      <c r="W2" s="33" t="s">
        <v>45</v>
      </c>
      <c r="X2" s="33" t="s">
        <v>46</v>
      </c>
      <c r="AA2" s="32" t="str">
        <f>IF(E2="","",E2)</f>
        <v>第40回 全日本壮年ソフトボール大会</v>
      </c>
    </row>
    <row r="3" spans="1:28" ht="15" customHeight="1" x14ac:dyDescent="0.45">
      <c r="A3" s="200" t="s">
        <v>1</v>
      </c>
      <c r="B3" s="200"/>
      <c r="C3" s="200"/>
      <c r="D3" s="200"/>
      <c r="E3" s="234"/>
      <c r="F3" s="234"/>
      <c r="G3" s="234"/>
      <c r="H3" s="234"/>
      <c r="I3" s="83" t="s">
        <v>22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5"/>
      <c r="U3" s="85"/>
      <c r="AA3" s="32" t="str">
        <f>IF(E3="","",E3)</f>
        <v/>
      </c>
    </row>
    <row r="4" spans="1:28" ht="15" customHeight="1" x14ac:dyDescent="0.45">
      <c r="A4" s="200" t="s">
        <v>2</v>
      </c>
      <c r="B4" s="200"/>
      <c r="C4" s="200"/>
      <c r="D4" s="200"/>
      <c r="E4" s="191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3"/>
      <c r="AA4" s="32" t="str">
        <f>IF(E4="","",E4)</f>
        <v/>
      </c>
    </row>
    <row r="5" spans="1:28" ht="15" customHeight="1" x14ac:dyDescent="0.45">
      <c r="A5" s="200" t="s">
        <v>3</v>
      </c>
      <c r="B5" s="200"/>
      <c r="C5" s="200"/>
      <c r="D5" s="200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3"/>
      <c r="AA5" s="32" t="str">
        <f>IF(E5="","",E5)</f>
        <v/>
      </c>
    </row>
    <row r="6" spans="1:28" ht="15" customHeight="1" x14ac:dyDescent="0.45">
      <c r="A6" s="241" t="s">
        <v>4</v>
      </c>
      <c r="B6" s="242"/>
      <c r="C6" s="255" t="s">
        <v>74</v>
      </c>
      <c r="D6" s="256"/>
      <c r="E6" s="206"/>
      <c r="F6" s="206"/>
      <c r="G6" s="206"/>
      <c r="H6" s="206"/>
      <c r="I6" s="206"/>
      <c r="J6" s="83" t="s">
        <v>25</v>
      </c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AA6" s="32" t="str">
        <f>IF(E6="","",ASC(E6))</f>
        <v/>
      </c>
    </row>
    <row r="7" spans="1:28" ht="15" customHeight="1" x14ac:dyDescent="0.45">
      <c r="A7" s="243"/>
      <c r="B7" s="244"/>
      <c r="C7" s="257" t="s">
        <v>350</v>
      </c>
      <c r="D7" s="258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AA7" s="32" t="str">
        <f>IF(E7="","",ASC(E7))</f>
        <v/>
      </c>
    </row>
    <row r="8" spans="1:28" ht="15" customHeight="1" x14ac:dyDescent="0.45">
      <c r="A8" s="243"/>
      <c r="B8" s="244"/>
      <c r="C8" s="259"/>
      <c r="D8" s="260"/>
      <c r="E8" s="191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/>
      <c r="AA8" s="32" t="str">
        <f>IF(E8="","",E8)</f>
        <v/>
      </c>
    </row>
    <row r="9" spans="1:28" ht="15" customHeight="1" x14ac:dyDescent="0.45">
      <c r="A9" s="243"/>
      <c r="B9" s="244"/>
      <c r="C9" s="255" t="s">
        <v>75</v>
      </c>
      <c r="D9" s="256"/>
      <c r="E9" s="235"/>
      <c r="F9" s="235"/>
      <c r="G9" s="235"/>
      <c r="H9" s="235"/>
      <c r="I9" s="235"/>
      <c r="J9" s="83" t="s">
        <v>23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AA9" s="32" t="str">
        <f>IF(E9="","",ASC(E9))</f>
        <v/>
      </c>
    </row>
    <row r="10" spans="1:28" ht="15" customHeight="1" x14ac:dyDescent="0.45">
      <c r="A10" s="245"/>
      <c r="B10" s="246"/>
      <c r="C10" s="255" t="s">
        <v>76</v>
      </c>
      <c r="D10" s="256"/>
      <c r="E10" s="195"/>
      <c r="F10" s="195"/>
      <c r="G10" s="195"/>
      <c r="H10" s="195"/>
      <c r="I10" s="195"/>
      <c r="J10" s="83" t="s">
        <v>24</v>
      </c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AA10" s="32" t="str">
        <f>IF(E10="","",ASC(E10))</f>
        <v/>
      </c>
    </row>
    <row r="11" spans="1:28" ht="15" customHeight="1" x14ac:dyDescent="0.45">
      <c r="A11" s="227" t="s">
        <v>19</v>
      </c>
      <c r="B11" s="227"/>
      <c r="C11" s="227"/>
      <c r="D11" s="200"/>
      <c r="E11" s="196" t="s">
        <v>112</v>
      </c>
      <c r="F11" s="197"/>
      <c r="G11" s="198"/>
      <c r="H11" s="198" t="s">
        <v>113</v>
      </c>
      <c r="I11" s="205"/>
      <c r="J11" s="196" t="s">
        <v>7</v>
      </c>
      <c r="K11" s="198"/>
      <c r="L11" s="198"/>
      <c r="M11" s="198" t="s">
        <v>8</v>
      </c>
      <c r="N11" s="198"/>
      <c r="O11" s="205"/>
      <c r="P11" s="83"/>
      <c r="Q11" s="83"/>
      <c r="R11" s="83"/>
      <c r="S11" s="83"/>
      <c r="T11" s="83"/>
      <c r="U11" s="83"/>
    </row>
    <row r="12" spans="1:28" ht="15" customHeight="1" x14ac:dyDescent="0.45">
      <c r="A12" s="200"/>
      <c r="B12" s="200"/>
      <c r="C12" s="200"/>
      <c r="D12" s="200"/>
      <c r="E12" s="201"/>
      <c r="F12" s="202"/>
      <c r="G12" s="211"/>
      <c r="H12" s="221"/>
      <c r="I12" s="203"/>
      <c r="J12" s="201"/>
      <c r="K12" s="202"/>
      <c r="L12" s="211"/>
      <c r="M12" s="221"/>
      <c r="N12" s="202"/>
      <c r="O12" s="203"/>
      <c r="P12" s="83"/>
      <c r="Q12" s="83"/>
      <c r="R12" s="83"/>
      <c r="S12" s="83"/>
      <c r="T12" s="83"/>
      <c r="U12" s="83"/>
      <c r="W12" s="33" t="str">
        <f>IF(CONCATENATE(E12,"　",H12)="　","",CONCATENATE(E12,"　",H12))</f>
        <v/>
      </c>
      <c r="X12" s="33" t="str">
        <f>IF(CONCATENATE(J12,"　",M12)="　","",CONCATENATE(J12,"　",M12))</f>
        <v/>
      </c>
      <c r="Y12" s="33" t="str">
        <f>IF(CONCATENATE(J12,"　",M12)="　","",CONCATENATE(ASC(PHONETIC(J12))," ",ASC(PHONETIC(M12))))</f>
        <v/>
      </c>
      <c r="AA12" s="32" t="str">
        <f>IF(W12="","",W12)</f>
        <v/>
      </c>
      <c r="AB12" s="32" t="str">
        <f>IF(X12="","",X12)</f>
        <v/>
      </c>
    </row>
    <row r="13" spans="1:28" ht="15" customHeight="1" x14ac:dyDescent="0.45">
      <c r="A13" s="200" t="s">
        <v>6</v>
      </c>
      <c r="B13" s="200"/>
      <c r="C13" s="200"/>
      <c r="D13" s="200"/>
      <c r="E13" s="196" t="s">
        <v>112</v>
      </c>
      <c r="F13" s="197"/>
      <c r="G13" s="198"/>
      <c r="H13" s="198" t="s">
        <v>113</v>
      </c>
      <c r="I13" s="205"/>
      <c r="J13" s="196" t="s">
        <v>7</v>
      </c>
      <c r="K13" s="198"/>
      <c r="L13" s="198"/>
      <c r="M13" s="198" t="s">
        <v>8</v>
      </c>
      <c r="N13" s="198"/>
      <c r="O13" s="205"/>
      <c r="P13" s="83"/>
      <c r="Q13" s="83"/>
      <c r="R13" s="83"/>
      <c r="S13" s="83"/>
      <c r="T13" s="83"/>
      <c r="U13" s="83"/>
    </row>
    <row r="14" spans="1:28" ht="15" customHeight="1" x14ac:dyDescent="0.45">
      <c r="A14" s="200"/>
      <c r="B14" s="200"/>
      <c r="C14" s="200"/>
      <c r="D14" s="200"/>
      <c r="E14" s="210"/>
      <c r="F14" s="211"/>
      <c r="G14" s="212"/>
      <c r="H14" s="212"/>
      <c r="I14" s="222"/>
      <c r="J14" s="210"/>
      <c r="K14" s="212"/>
      <c r="L14" s="212"/>
      <c r="M14" s="212"/>
      <c r="N14" s="212"/>
      <c r="O14" s="222"/>
      <c r="P14" s="83"/>
      <c r="Q14" s="83"/>
      <c r="R14" s="83"/>
      <c r="S14" s="83"/>
      <c r="T14" s="83"/>
      <c r="U14" s="83"/>
      <c r="W14" s="33" t="str">
        <f>IF(CONCATENATE(E14,"　",H14)="　","",CONCATENATE(E14,"　",H14))</f>
        <v/>
      </c>
      <c r="X14" s="33" t="str">
        <f>IF(CONCATENATE(J14,"　",M14)="　","",CONCATENATE(J14,"　",M14))</f>
        <v/>
      </c>
      <c r="Y14" s="33" t="str">
        <f>IF(CONCATENATE(J14,"　",M14)="　","",CONCATENATE(ASC(PHONETIC(J14))," ",ASC(PHONETIC(M14))))</f>
        <v/>
      </c>
      <c r="AA14" s="32" t="str">
        <f>IF(W14="","",W14)</f>
        <v/>
      </c>
      <c r="AB14" s="32" t="str">
        <f>IF(X14="","",X14)</f>
        <v/>
      </c>
    </row>
    <row r="15" spans="1:28" ht="15" customHeight="1" x14ac:dyDescent="0.45">
      <c r="A15" s="200" t="s">
        <v>15</v>
      </c>
      <c r="B15" s="200"/>
      <c r="C15" s="226" t="s">
        <v>74</v>
      </c>
      <c r="D15" s="226"/>
      <c r="E15" s="207"/>
      <c r="F15" s="208"/>
      <c r="G15" s="208"/>
      <c r="H15" s="208"/>
      <c r="I15" s="209"/>
      <c r="J15" s="83" t="s">
        <v>25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AA15" s="32" t="str">
        <f>IF(E15="","",ASC(E15))</f>
        <v/>
      </c>
    </row>
    <row r="16" spans="1:28" ht="15" customHeight="1" x14ac:dyDescent="0.45">
      <c r="A16" s="200"/>
      <c r="B16" s="200"/>
      <c r="C16" s="226" t="s">
        <v>5</v>
      </c>
      <c r="D16" s="226"/>
      <c r="E16" s="191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3"/>
      <c r="AA16" s="32" t="str">
        <f>IF(E16="","",E16)</f>
        <v/>
      </c>
    </row>
    <row r="17" spans="1:28" ht="15" customHeight="1" x14ac:dyDescent="0.45">
      <c r="A17" s="200"/>
      <c r="B17" s="200"/>
      <c r="C17" s="226" t="s">
        <v>75</v>
      </c>
      <c r="D17" s="226"/>
      <c r="E17" s="213"/>
      <c r="F17" s="214"/>
      <c r="G17" s="214"/>
      <c r="H17" s="214"/>
      <c r="I17" s="215"/>
      <c r="J17" s="83" t="s">
        <v>25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AA17" s="32" t="str">
        <f>IF(E17="","",ASC(E17))</f>
        <v/>
      </c>
    </row>
    <row r="18" spans="1:28" ht="15" customHeight="1" x14ac:dyDescent="0.45">
      <c r="A18" s="200"/>
      <c r="B18" s="200"/>
      <c r="C18" s="226" t="s">
        <v>76</v>
      </c>
      <c r="D18" s="226"/>
      <c r="E18" s="191"/>
      <c r="F18" s="192"/>
      <c r="G18" s="192"/>
      <c r="H18" s="192"/>
      <c r="I18" s="193"/>
      <c r="J18" s="83" t="s">
        <v>25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AA18" s="32" t="str">
        <f>IF(E18="","",ASC(E18))</f>
        <v/>
      </c>
    </row>
    <row r="19" spans="1:28" ht="15" customHeight="1" x14ac:dyDescent="0.45">
      <c r="A19" s="200"/>
      <c r="B19" s="200"/>
      <c r="C19" s="226" t="s">
        <v>77</v>
      </c>
      <c r="D19" s="226"/>
      <c r="E19" s="191"/>
      <c r="F19" s="192"/>
      <c r="G19" s="192"/>
      <c r="H19" s="192"/>
      <c r="I19" s="193"/>
      <c r="J19" s="83" t="s">
        <v>25</v>
      </c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AA19" s="32" t="str">
        <f>IF(E19="","",ASC(E19))</f>
        <v/>
      </c>
    </row>
    <row r="20" spans="1:28" ht="15" customHeight="1" x14ac:dyDescent="0.45">
      <c r="A20" s="200"/>
      <c r="B20" s="200"/>
      <c r="C20" s="226" t="s">
        <v>202</v>
      </c>
      <c r="D20" s="226"/>
      <c r="E20" s="216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35" t="s">
        <v>26</v>
      </c>
      <c r="Q20" s="83"/>
      <c r="R20" s="83"/>
      <c r="S20" s="83"/>
      <c r="T20" s="83"/>
      <c r="U20" s="83"/>
      <c r="AA20" s="32" t="str">
        <f>IF(E20="","",ASC(E20))</f>
        <v/>
      </c>
    </row>
    <row r="21" spans="1:28" ht="15" customHeight="1" x14ac:dyDescent="0.45">
      <c r="A21" s="200"/>
      <c r="B21" s="200"/>
      <c r="C21" s="226" t="s">
        <v>203</v>
      </c>
      <c r="D21" s="226"/>
      <c r="E21" s="216"/>
      <c r="F21" s="217"/>
      <c r="G21" s="217"/>
      <c r="H21" s="217"/>
      <c r="I21" s="217"/>
      <c r="J21" s="217"/>
      <c r="K21" s="217"/>
      <c r="L21" s="217"/>
      <c r="M21" s="217"/>
      <c r="N21" s="217"/>
      <c r="O21" s="218"/>
      <c r="P21" s="35" t="s">
        <v>27</v>
      </c>
      <c r="Q21" s="83"/>
      <c r="R21" s="83"/>
      <c r="S21" s="83"/>
      <c r="T21" s="83"/>
      <c r="U21" s="83"/>
      <c r="AA21" s="32" t="str">
        <f>IF(E21="","",ASC(E21))</f>
        <v/>
      </c>
    </row>
    <row r="22" spans="1:28" ht="15" customHeight="1" x14ac:dyDescent="0.45">
      <c r="A22" s="83"/>
      <c r="B22" s="83"/>
      <c r="C22" s="83"/>
      <c r="D22" s="83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83"/>
      <c r="Q22" s="83"/>
      <c r="R22" s="83"/>
      <c r="S22" s="83"/>
      <c r="T22" s="83"/>
      <c r="U22" s="83"/>
    </row>
    <row r="23" spans="1:28" ht="15" customHeight="1" x14ac:dyDescent="0.45">
      <c r="A23" s="86"/>
      <c r="B23" s="86"/>
      <c r="C23" s="86"/>
      <c r="D23" s="87"/>
      <c r="E23" s="200" t="s">
        <v>112</v>
      </c>
      <c r="F23" s="200"/>
      <c r="G23" s="200"/>
      <c r="H23" s="200" t="s">
        <v>113</v>
      </c>
      <c r="I23" s="200"/>
      <c r="J23" s="200" t="s">
        <v>7</v>
      </c>
      <c r="K23" s="200"/>
      <c r="L23" s="200"/>
      <c r="M23" s="200" t="s">
        <v>8</v>
      </c>
      <c r="N23" s="200"/>
      <c r="O23" s="200"/>
      <c r="P23" s="83"/>
      <c r="Q23" s="83"/>
      <c r="R23" s="83"/>
      <c r="S23" s="83"/>
      <c r="T23" s="83"/>
      <c r="U23" s="83"/>
    </row>
    <row r="24" spans="1:28" ht="15" customHeight="1" x14ac:dyDescent="0.45">
      <c r="A24" s="200" t="s">
        <v>47</v>
      </c>
      <c r="B24" s="200"/>
      <c r="C24" s="200"/>
      <c r="D24" s="200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83"/>
      <c r="Q24" s="83"/>
      <c r="R24" s="83"/>
      <c r="S24" s="83"/>
      <c r="T24" s="83"/>
      <c r="U24" s="83"/>
      <c r="W24" s="33" t="str">
        <f t="shared" ref="W24:W29" si="0">IF(CONCATENATE(E24,"　",H24)="　","",CONCATENATE(E24,"　",H24))</f>
        <v/>
      </c>
      <c r="X24" s="33" t="str">
        <f t="shared" ref="X24:X29" si="1">IF(CONCATENATE(J24,"　",M24)="　","",CONCATENATE(J24,"　",M24))</f>
        <v/>
      </c>
      <c r="Y24" s="33" t="str">
        <f t="shared" ref="Y24:Y29" si="2">IF(CONCATENATE(J24,"　",M24)="　","",CONCATENATE(ASC(PHONETIC(J24))," ",ASC(PHONETIC(M24))))</f>
        <v/>
      </c>
      <c r="AA24" s="32" t="str">
        <f>IF(W24="","",W24)</f>
        <v/>
      </c>
      <c r="AB24" s="32" t="str">
        <f>IF(X24="","",X24)</f>
        <v/>
      </c>
    </row>
    <row r="25" spans="1:28" ht="15" customHeight="1" x14ac:dyDescent="0.45">
      <c r="A25" s="200" t="s">
        <v>48</v>
      </c>
      <c r="B25" s="200" t="s">
        <v>9</v>
      </c>
      <c r="C25" s="200"/>
      <c r="D25" s="200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83"/>
      <c r="Q25" s="83"/>
      <c r="R25" s="83"/>
      <c r="S25" s="83"/>
      <c r="T25" s="83"/>
      <c r="U25" s="83"/>
      <c r="W25" s="33" t="str">
        <f t="shared" si="0"/>
        <v/>
      </c>
      <c r="X25" s="33" t="str">
        <f t="shared" si="1"/>
        <v/>
      </c>
      <c r="Y25" s="33" t="str">
        <f t="shared" si="2"/>
        <v/>
      </c>
      <c r="AA25" s="32" t="str">
        <f t="shared" ref="AA25:AA28" si="3">IF(W25="","",W25)</f>
        <v/>
      </c>
      <c r="AB25" s="32" t="str">
        <f t="shared" ref="AB25:AB28" si="4">IF(X25="","",X25)</f>
        <v/>
      </c>
    </row>
    <row r="26" spans="1:28" ht="15" customHeight="1" x14ac:dyDescent="0.45">
      <c r="A26" s="200" t="s">
        <v>49</v>
      </c>
      <c r="B26" s="200" t="s">
        <v>10</v>
      </c>
      <c r="C26" s="200"/>
      <c r="D26" s="200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35"/>
      <c r="Q26" s="83"/>
      <c r="R26" s="83"/>
      <c r="S26" s="83"/>
      <c r="T26" s="83"/>
      <c r="U26" s="83"/>
      <c r="W26" s="33" t="str">
        <f t="shared" si="0"/>
        <v/>
      </c>
      <c r="X26" s="33" t="str">
        <f t="shared" si="1"/>
        <v/>
      </c>
      <c r="Y26" s="33" t="str">
        <f t="shared" si="2"/>
        <v/>
      </c>
      <c r="AA26" s="32" t="str">
        <f t="shared" si="3"/>
        <v/>
      </c>
      <c r="AB26" s="32" t="str">
        <f t="shared" si="4"/>
        <v/>
      </c>
    </row>
    <row r="27" spans="1:28" ht="15" customHeight="1" x14ac:dyDescent="0.45">
      <c r="A27" s="200" t="s">
        <v>11</v>
      </c>
      <c r="B27" s="200"/>
      <c r="C27" s="200"/>
      <c r="D27" s="200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35" t="s">
        <v>204</v>
      </c>
      <c r="Q27" s="83"/>
      <c r="R27" s="83"/>
      <c r="S27" s="83"/>
      <c r="T27" s="83"/>
      <c r="U27" s="83"/>
      <c r="W27" s="33" t="str">
        <f t="shared" si="0"/>
        <v/>
      </c>
      <c r="X27" s="33" t="str">
        <f t="shared" si="1"/>
        <v/>
      </c>
      <c r="Y27" s="33" t="str">
        <f t="shared" si="2"/>
        <v/>
      </c>
      <c r="AA27" s="32" t="str">
        <f>IF(W27="","",W27)</f>
        <v/>
      </c>
      <c r="AB27" s="32" t="str">
        <f t="shared" si="4"/>
        <v/>
      </c>
    </row>
    <row r="28" spans="1:28" ht="15" customHeight="1" x14ac:dyDescent="0.45">
      <c r="A28" s="200" t="s">
        <v>12</v>
      </c>
      <c r="B28" s="200"/>
      <c r="C28" s="200"/>
      <c r="D28" s="200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83"/>
      <c r="Q28" s="83"/>
      <c r="R28" s="83"/>
      <c r="S28" s="83"/>
      <c r="T28" s="83"/>
      <c r="U28" s="83"/>
      <c r="W28" s="33" t="str">
        <f t="shared" si="0"/>
        <v/>
      </c>
      <c r="X28" s="33" t="str">
        <f t="shared" si="1"/>
        <v/>
      </c>
      <c r="Y28" s="33" t="str">
        <f t="shared" si="2"/>
        <v/>
      </c>
      <c r="AA28" s="32" t="str">
        <f t="shared" si="3"/>
        <v/>
      </c>
      <c r="AB28" s="32" t="str">
        <f t="shared" si="4"/>
        <v/>
      </c>
    </row>
    <row r="29" spans="1:28" ht="15" customHeight="1" x14ac:dyDescent="0.45">
      <c r="A29" s="200" t="s">
        <v>317</v>
      </c>
      <c r="B29" s="200"/>
      <c r="C29" s="200"/>
      <c r="D29" s="200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83"/>
      <c r="Q29" s="83"/>
      <c r="R29" s="83"/>
      <c r="S29" s="83"/>
      <c r="T29" s="83"/>
      <c r="U29" s="83"/>
      <c r="W29" s="33" t="str">
        <f t="shared" si="0"/>
        <v/>
      </c>
      <c r="X29" s="33" t="str">
        <f t="shared" si="1"/>
        <v/>
      </c>
      <c r="Y29" s="33" t="str">
        <f t="shared" si="2"/>
        <v/>
      </c>
      <c r="AA29" s="32" t="str">
        <f t="shared" ref="AA29" si="5">IF(W29="","",W29)</f>
        <v/>
      </c>
      <c r="AB29" s="32" t="str">
        <f t="shared" ref="AB29" si="6">IF(X29="","",X29)</f>
        <v/>
      </c>
    </row>
    <row r="30" spans="1:28" ht="15" customHeight="1" x14ac:dyDescent="0.45">
      <c r="A30" s="227" t="s">
        <v>205</v>
      </c>
      <c r="B30" s="200"/>
      <c r="C30" s="200" t="s">
        <v>29</v>
      </c>
      <c r="D30" s="200"/>
      <c r="E30" s="201"/>
      <c r="F30" s="202"/>
      <c r="G30" s="202"/>
      <c r="H30" s="202"/>
      <c r="I30" s="202"/>
      <c r="J30" s="203"/>
      <c r="K30" s="83" t="s">
        <v>181</v>
      </c>
      <c r="L30" s="83"/>
      <c r="M30" s="83"/>
      <c r="N30" s="83"/>
      <c r="O30" s="83"/>
      <c r="P30" s="83"/>
      <c r="Q30" s="83"/>
      <c r="R30" s="83"/>
      <c r="S30" s="83"/>
      <c r="T30" s="83"/>
      <c r="U30" s="83"/>
      <c r="AA30" s="32" t="str">
        <f>IF(E30="","",E30)</f>
        <v/>
      </c>
    </row>
    <row r="31" spans="1:28" ht="15" customHeight="1" x14ac:dyDescent="0.45">
      <c r="A31" s="200"/>
      <c r="B31" s="200"/>
      <c r="C31" s="200" t="s">
        <v>13</v>
      </c>
      <c r="D31" s="200"/>
      <c r="E31" s="201"/>
      <c r="F31" s="202"/>
      <c r="G31" s="202"/>
      <c r="H31" s="202"/>
      <c r="I31" s="202"/>
      <c r="J31" s="203"/>
      <c r="K31" s="83" t="s">
        <v>30</v>
      </c>
      <c r="L31" s="83"/>
      <c r="M31" s="83"/>
      <c r="N31" s="83"/>
      <c r="O31" s="83"/>
      <c r="P31" s="83"/>
      <c r="Q31" s="83"/>
      <c r="R31" s="83"/>
      <c r="S31" s="83"/>
      <c r="T31" s="83"/>
      <c r="U31" s="83"/>
      <c r="AA31" s="32" t="str">
        <f>IF(E31="","",E31)</f>
        <v/>
      </c>
    </row>
    <row r="32" spans="1:28" ht="15" customHeight="1" x14ac:dyDescent="0.45">
      <c r="A32" s="200"/>
      <c r="B32" s="200"/>
      <c r="C32" s="200" t="s">
        <v>14</v>
      </c>
      <c r="D32" s="200"/>
      <c r="E32" s="201"/>
      <c r="F32" s="202"/>
      <c r="G32" s="202"/>
      <c r="H32" s="202"/>
      <c r="I32" s="202"/>
      <c r="J32" s="203"/>
      <c r="K32" s="83" t="s">
        <v>28</v>
      </c>
      <c r="L32" s="83"/>
      <c r="M32" s="83"/>
      <c r="N32" s="83"/>
      <c r="O32" s="83"/>
      <c r="P32" s="83"/>
      <c r="Q32" s="83"/>
      <c r="R32" s="83"/>
      <c r="S32" s="83"/>
      <c r="T32" s="83"/>
      <c r="U32" s="83"/>
      <c r="AA32" s="32" t="str">
        <f>IF(E32="","",ASC(E32))</f>
        <v/>
      </c>
    </row>
    <row r="33" spans="1:33" ht="15" customHeight="1" x14ac:dyDescent="0.45">
      <c r="A33" s="227" t="s">
        <v>206</v>
      </c>
      <c r="B33" s="200"/>
      <c r="C33" s="200" t="s">
        <v>29</v>
      </c>
      <c r="D33" s="200"/>
      <c r="E33" s="201"/>
      <c r="F33" s="202"/>
      <c r="G33" s="202"/>
      <c r="H33" s="202"/>
      <c r="I33" s="202"/>
      <c r="J33" s="203"/>
      <c r="K33" s="83" t="s">
        <v>181</v>
      </c>
      <c r="L33" s="83"/>
      <c r="M33" s="83"/>
      <c r="N33" s="83"/>
      <c r="O33" s="83"/>
      <c r="P33" s="83"/>
      <c r="Q33" s="83"/>
      <c r="R33" s="83"/>
      <c r="S33" s="83"/>
      <c r="T33" s="83"/>
      <c r="U33" s="83"/>
      <c r="AA33" s="32" t="str">
        <f>IF(E33="","",E33)</f>
        <v/>
      </c>
    </row>
    <row r="34" spans="1:33" ht="15" customHeight="1" x14ac:dyDescent="0.45">
      <c r="A34" s="200"/>
      <c r="B34" s="200"/>
      <c r="C34" s="200" t="s">
        <v>13</v>
      </c>
      <c r="D34" s="200"/>
      <c r="E34" s="201"/>
      <c r="F34" s="202"/>
      <c r="G34" s="202"/>
      <c r="H34" s="202"/>
      <c r="I34" s="202"/>
      <c r="J34" s="203"/>
      <c r="K34" s="83" t="s">
        <v>30</v>
      </c>
      <c r="L34" s="83"/>
      <c r="M34" s="83"/>
      <c r="N34" s="83"/>
      <c r="O34" s="83"/>
      <c r="P34" s="83"/>
      <c r="Q34" s="83"/>
      <c r="R34" s="83"/>
      <c r="S34" s="83"/>
      <c r="T34" s="83"/>
      <c r="U34" s="83"/>
      <c r="AA34" s="32" t="str">
        <f>IF(E34="","",E34)</f>
        <v/>
      </c>
    </row>
    <row r="35" spans="1:33" ht="15" customHeight="1" x14ac:dyDescent="0.45">
      <c r="A35" s="200"/>
      <c r="B35" s="200"/>
      <c r="C35" s="200" t="s">
        <v>14</v>
      </c>
      <c r="D35" s="200"/>
      <c r="E35" s="201"/>
      <c r="F35" s="202"/>
      <c r="G35" s="202"/>
      <c r="H35" s="202"/>
      <c r="I35" s="202"/>
      <c r="J35" s="203"/>
      <c r="K35" s="83" t="s">
        <v>28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AA35" s="32" t="str">
        <f>IF(E35="","",ASC(E35))</f>
        <v/>
      </c>
    </row>
    <row r="36" spans="1:33" ht="15" customHeight="1" x14ac:dyDescent="0.45">
      <c r="A36" s="83"/>
      <c r="B36" s="83"/>
      <c r="C36" s="83"/>
      <c r="D36" s="223" t="s">
        <v>21</v>
      </c>
      <c r="E36" s="223"/>
      <c r="F36" s="86" t="s">
        <v>185</v>
      </c>
      <c r="G36" s="86"/>
      <c r="H36" s="194" t="s">
        <v>193</v>
      </c>
      <c r="I36" s="194"/>
      <c r="J36" s="194" t="s">
        <v>194</v>
      </c>
      <c r="K36" s="194"/>
      <c r="L36" s="194" t="s">
        <v>195</v>
      </c>
      <c r="M36" s="194"/>
      <c r="N36" s="194"/>
      <c r="O36" s="194" t="s">
        <v>196</v>
      </c>
      <c r="P36" s="194"/>
      <c r="Q36" s="194"/>
      <c r="R36" s="194"/>
      <c r="S36" s="194"/>
      <c r="T36" s="194"/>
      <c r="U36" s="88" t="str">
        <f>IF(U37="学年","※入力","")</f>
        <v/>
      </c>
      <c r="AA36" s="32" t="str">
        <f>IF(E36="","",E36)</f>
        <v/>
      </c>
    </row>
    <row r="37" spans="1:33" ht="15" customHeight="1" x14ac:dyDescent="0.45">
      <c r="A37" s="228" t="s">
        <v>20</v>
      </c>
      <c r="B37" s="229"/>
      <c r="C37" s="84" t="s">
        <v>16</v>
      </c>
      <c r="D37" s="224" t="s">
        <v>17</v>
      </c>
      <c r="E37" s="225"/>
      <c r="F37" s="224" t="s">
        <v>18</v>
      </c>
      <c r="G37" s="225"/>
      <c r="H37" s="224" t="s">
        <v>112</v>
      </c>
      <c r="I37" s="236"/>
      <c r="J37" s="224" t="s">
        <v>113</v>
      </c>
      <c r="K37" s="225"/>
      <c r="L37" s="224" t="s">
        <v>7</v>
      </c>
      <c r="M37" s="236"/>
      <c r="N37" s="197"/>
      <c r="O37" s="237" t="s">
        <v>8</v>
      </c>
      <c r="P37" s="236"/>
      <c r="Q37" s="225"/>
      <c r="R37" s="224"/>
      <c r="S37" s="236"/>
      <c r="T37" s="225"/>
      <c r="U37" s="84" t="s">
        <v>318</v>
      </c>
      <c r="AA37" s="32" t="str">
        <f>IF(E37="","",E37)</f>
        <v/>
      </c>
      <c r="AG37" s="32" t="str">
        <f t="shared" ref="AG37:AG62" si="7">IF(U37="","",U37)</f>
        <v>年齢</v>
      </c>
    </row>
    <row r="38" spans="1:33" ht="15" customHeight="1" x14ac:dyDescent="0.45">
      <c r="A38" s="230"/>
      <c r="B38" s="231"/>
      <c r="C38" s="90">
        <v>1</v>
      </c>
      <c r="D38" s="219"/>
      <c r="E38" s="220"/>
      <c r="F38" s="201"/>
      <c r="G38" s="203"/>
      <c r="H38" s="201"/>
      <c r="I38" s="202"/>
      <c r="J38" s="201"/>
      <c r="K38" s="203"/>
      <c r="L38" s="201"/>
      <c r="M38" s="202"/>
      <c r="N38" s="211"/>
      <c r="O38" s="221"/>
      <c r="P38" s="202"/>
      <c r="Q38" s="203"/>
      <c r="R38" s="224"/>
      <c r="S38" s="236"/>
      <c r="T38" s="225"/>
      <c r="U38" s="43"/>
      <c r="W38" s="33" t="str">
        <f t="shared" ref="W38:W62" si="8">IF(CONCATENATE(H38,"　",J38)="　","",CONCATENATE(H38,"　",J38))</f>
        <v/>
      </c>
      <c r="X38" s="33" t="str">
        <f t="shared" ref="X38:X63" si="9">IF(CONCATENATE(L38,"　",O38)="　","",CONCATENATE(L38,"　",O38))</f>
        <v/>
      </c>
      <c r="Y38" s="33" t="str">
        <f t="shared" ref="Y38:Y63" si="10">IF(CONCATENATE(L38,"　",O38)="　","",CONCATENATE(ASC(PHONETIC(L38))," ",ASC(PHONETIC(O38))))</f>
        <v/>
      </c>
      <c r="AA38" s="32">
        <f t="shared" ref="AA38:AA62" si="11">IF(C38="","",C38)</f>
        <v>1</v>
      </c>
      <c r="AB38" s="32" t="str">
        <f t="shared" ref="AB38:AB62" si="12">IF(D38="","",VALUE(D38))</f>
        <v/>
      </c>
      <c r="AC38" s="32" t="str">
        <f t="shared" ref="AC38:AC62" si="13">IF(F38="","",F38)</f>
        <v/>
      </c>
      <c r="AD38" s="32" t="str">
        <f>IF(W38="","",W38)</f>
        <v/>
      </c>
      <c r="AE38" s="32" t="str">
        <f>IF(X38="","",X38)</f>
        <v/>
      </c>
      <c r="AF38" s="32" t="str">
        <f>IF(Y38="","",Y38)</f>
        <v/>
      </c>
      <c r="AG38" s="32" t="str">
        <f t="shared" si="7"/>
        <v/>
      </c>
    </row>
    <row r="39" spans="1:33" ht="15" customHeight="1" x14ac:dyDescent="0.45">
      <c r="A39" s="230"/>
      <c r="B39" s="231"/>
      <c r="C39" s="90">
        <v>2</v>
      </c>
      <c r="D39" s="219"/>
      <c r="E39" s="220"/>
      <c r="F39" s="201"/>
      <c r="G39" s="203"/>
      <c r="H39" s="201"/>
      <c r="I39" s="202"/>
      <c r="J39" s="201"/>
      <c r="K39" s="203"/>
      <c r="L39" s="201"/>
      <c r="M39" s="202"/>
      <c r="N39" s="211"/>
      <c r="O39" s="221"/>
      <c r="P39" s="202"/>
      <c r="Q39" s="203"/>
      <c r="R39" s="224"/>
      <c r="S39" s="236"/>
      <c r="T39" s="225"/>
      <c r="U39" s="43"/>
      <c r="W39" s="33" t="str">
        <f t="shared" si="8"/>
        <v/>
      </c>
      <c r="X39" s="33" t="str">
        <f t="shared" si="9"/>
        <v/>
      </c>
      <c r="Y39" s="33" t="str">
        <f t="shared" si="10"/>
        <v/>
      </c>
      <c r="AA39" s="32">
        <f t="shared" si="11"/>
        <v>2</v>
      </c>
      <c r="AB39" s="32" t="str">
        <f t="shared" si="12"/>
        <v/>
      </c>
      <c r="AC39" s="32" t="str">
        <f t="shared" si="13"/>
        <v/>
      </c>
      <c r="AD39" s="32" t="str">
        <f t="shared" ref="AD39:AD62" si="14">IF(W39="","",W39)</f>
        <v/>
      </c>
      <c r="AE39" s="32" t="str">
        <f t="shared" ref="AE39:AE63" si="15">IF(X39="","",X39)</f>
        <v/>
      </c>
      <c r="AF39" s="32" t="str">
        <f t="shared" ref="AF39:AF62" si="16">IF(Y39="","",Y39)</f>
        <v/>
      </c>
      <c r="AG39" s="32" t="str">
        <f t="shared" si="7"/>
        <v/>
      </c>
    </row>
    <row r="40" spans="1:33" ht="15" customHeight="1" x14ac:dyDescent="0.45">
      <c r="A40" s="230"/>
      <c r="B40" s="231"/>
      <c r="C40" s="90">
        <v>3</v>
      </c>
      <c r="D40" s="219"/>
      <c r="E40" s="220"/>
      <c r="F40" s="201"/>
      <c r="G40" s="203"/>
      <c r="H40" s="201"/>
      <c r="I40" s="202"/>
      <c r="J40" s="201"/>
      <c r="K40" s="203"/>
      <c r="L40" s="201"/>
      <c r="M40" s="202"/>
      <c r="N40" s="211"/>
      <c r="O40" s="221"/>
      <c r="P40" s="202"/>
      <c r="Q40" s="203"/>
      <c r="R40" s="224"/>
      <c r="S40" s="236"/>
      <c r="T40" s="225"/>
      <c r="U40" s="43"/>
      <c r="W40" s="33" t="str">
        <f t="shared" si="8"/>
        <v/>
      </c>
      <c r="X40" s="33" t="str">
        <f t="shared" si="9"/>
        <v/>
      </c>
      <c r="Y40" s="33" t="str">
        <f t="shared" si="10"/>
        <v/>
      </c>
      <c r="AA40" s="32">
        <f t="shared" si="11"/>
        <v>3</v>
      </c>
      <c r="AB40" s="32" t="str">
        <f t="shared" si="12"/>
        <v/>
      </c>
      <c r="AC40" s="32" t="str">
        <f t="shared" si="13"/>
        <v/>
      </c>
      <c r="AD40" s="32" t="str">
        <f t="shared" si="14"/>
        <v/>
      </c>
      <c r="AE40" s="32" t="str">
        <f t="shared" si="15"/>
        <v/>
      </c>
      <c r="AF40" s="32" t="str">
        <f t="shared" si="16"/>
        <v/>
      </c>
      <c r="AG40" s="32" t="str">
        <f t="shared" si="7"/>
        <v/>
      </c>
    </row>
    <row r="41" spans="1:33" ht="15" customHeight="1" x14ac:dyDescent="0.45">
      <c r="A41" s="230"/>
      <c r="B41" s="231"/>
      <c r="C41" s="90">
        <v>4</v>
      </c>
      <c r="D41" s="219"/>
      <c r="E41" s="220"/>
      <c r="F41" s="201"/>
      <c r="G41" s="203"/>
      <c r="H41" s="201"/>
      <c r="I41" s="202"/>
      <c r="J41" s="201"/>
      <c r="K41" s="203"/>
      <c r="L41" s="201"/>
      <c r="M41" s="202"/>
      <c r="N41" s="211"/>
      <c r="O41" s="221"/>
      <c r="P41" s="202"/>
      <c r="Q41" s="203"/>
      <c r="R41" s="224"/>
      <c r="S41" s="236"/>
      <c r="T41" s="225"/>
      <c r="U41" s="43"/>
      <c r="W41" s="33" t="str">
        <f t="shared" si="8"/>
        <v/>
      </c>
      <c r="X41" s="33" t="str">
        <f t="shared" si="9"/>
        <v/>
      </c>
      <c r="Y41" s="33" t="str">
        <f t="shared" si="10"/>
        <v/>
      </c>
      <c r="AA41" s="32">
        <f t="shared" si="11"/>
        <v>4</v>
      </c>
      <c r="AB41" s="32" t="str">
        <f t="shared" si="12"/>
        <v/>
      </c>
      <c r="AC41" s="32" t="str">
        <f t="shared" si="13"/>
        <v/>
      </c>
      <c r="AD41" s="32" t="str">
        <f t="shared" si="14"/>
        <v/>
      </c>
      <c r="AE41" s="32" t="str">
        <f t="shared" si="15"/>
        <v/>
      </c>
      <c r="AF41" s="32" t="str">
        <f t="shared" si="16"/>
        <v/>
      </c>
      <c r="AG41" s="32" t="str">
        <f t="shared" si="7"/>
        <v/>
      </c>
    </row>
    <row r="42" spans="1:33" ht="15" customHeight="1" x14ac:dyDescent="0.45">
      <c r="A42" s="230"/>
      <c r="B42" s="231"/>
      <c r="C42" s="90">
        <v>5</v>
      </c>
      <c r="D42" s="219"/>
      <c r="E42" s="220"/>
      <c r="F42" s="201"/>
      <c r="G42" s="203"/>
      <c r="H42" s="201"/>
      <c r="I42" s="202"/>
      <c r="J42" s="201"/>
      <c r="K42" s="203"/>
      <c r="L42" s="201"/>
      <c r="M42" s="202"/>
      <c r="N42" s="211"/>
      <c r="O42" s="221"/>
      <c r="P42" s="202"/>
      <c r="Q42" s="203"/>
      <c r="R42" s="224"/>
      <c r="S42" s="236"/>
      <c r="T42" s="225"/>
      <c r="U42" s="43"/>
      <c r="W42" s="33" t="str">
        <f t="shared" si="8"/>
        <v/>
      </c>
      <c r="X42" s="33" t="str">
        <f t="shared" si="9"/>
        <v/>
      </c>
      <c r="Y42" s="33" t="str">
        <f t="shared" si="10"/>
        <v/>
      </c>
      <c r="AA42" s="32">
        <f t="shared" si="11"/>
        <v>5</v>
      </c>
      <c r="AB42" s="32" t="str">
        <f t="shared" si="12"/>
        <v/>
      </c>
      <c r="AC42" s="32" t="str">
        <f t="shared" si="13"/>
        <v/>
      </c>
      <c r="AD42" s="32" t="str">
        <f t="shared" si="14"/>
        <v/>
      </c>
      <c r="AE42" s="32" t="str">
        <f t="shared" si="15"/>
        <v/>
      </c>
      <c r="AF42" s="32" t="str">
        <f t="shared" si="16"/>
        <v/>
      </c>
      <c r="AG42" s="32" t="str">
        <f t="shared" si="7"/>
        <v/>
      </c>
    </row>
    <row r="43" spans="1:33" ht="15" customHeight="1" x14ac:dyDescent="0.45">
      <c r="A43" s="230"/>
      <c r="B43" s="231"/>
      <c r="C43" s="90">
        <v>6</v>
      </c>
      <c r="D43" s="219"/>
      <c r="E43" s="220"/>
      <c r="F43" s="201"/>
      <c r="G43" s="203"/>
      <c r="H43" s="201"/>
      <c r="I43" s="202"/>
      <c r="J43" s="201"/>
      <c r="K43" s="203"/>
      <c r="L43" s="201"/>
      <c r="M43" s="202"/>
      <c r="N43" s="211"/>
      <c r="O43" s="221"/>
      <c r="P43" s="202"/>
      <c r="Q43" s="203"/>
      <c r="R43" s="224"/>
      <c r="S43" s="236"/>
      <c r="T43" s="225"/>
      <c r="U43" s="43"/>
      <c r="W43" s="33" t="str">
        <f t="shared" si="8"/>
        <v/>
      </c>
      <c r="X43" s="33" t="str">
        <f t="shared" si="9"/>
        <v/>
      </c>
      <c r="Y43" s="33" t="str">
        <f t="shared" si="10"/>
        <v/>
      </c>
      <c r="AA43" s="32">
        <f t="shared" si="11"/>
        <v>6</v>
      </c>
      <c r="AB43" s="32" t="str">
        <f t="shared" si="12"/>
        <v/>
      </c>
      <c r="AC43" s="32" t="str">
        <f t="shared" si="13"/>
        <v/>
      </c>
      <c r="AD43" s="32" t="str">
        <f t="shared" si="14"/>
        <v/>
      </c>
      <c r="AE43" s="32" t="str">
        <f t="shared" si="15"/>
        <v/>
      </c>
      <c r="AF43" s="32" t="str">
        <f t="shared" si="16"/>
        <v/>
      </c>
      <c r="AG43" s="32" t="str">
        <f t="shared" si="7"/>
        <v/>
      </c>
    </row>
    <row r="44" spans="1:33" ht="15" customHeight="1" x14ac:dyDescent="0.45">
      <c r="A44" s="230"/>
      <c r="B44" s="231"/>
      <c r="C44" s="90">
        <v>7</v>
      </c>
      <c r="D44" s="219"/>
      <c r="E44" s="220"/>
      <c r="F44" s="201"/>
      <c r="G44" s="203"/>
      <c r="H44" s="201"/>
      <c r="I44" s="202"/>
      <c r="J44" s="201"/>
      <c r="K44" s="203"/>
      <c r="L44" s="201"/>
      <c r="M44" s="202"/>
      <c r="N44" s="211"/>
      <c r="O44" s="221"/>
      <c r="P44" s="202"/>
      <c r="Q44" s="203"/>
      <c r="R44" s="224"/>
      <c r="S44" s="236"/>
      <c r="T44" s="225"/>
      <c r="U44" s="43"/>
      <c r="W44" s="33" t="str">
        <f t="shared" si="8"/>
        <v/>
      </c>
      <c r="X44" s="33" t="str">
        <f t="shared" si="9"/>
        <v/>
      </c>
      <c r="Y44" s="33" t="str">
        <f t="shared" si="10"/>
        <v/>
      </c>
      <c r="AA44" s="32">
        <f t="shared" si="11"/>
        <v>7</v>
      </c>
      <c r="AB44" s="32" t="str">
        <f t="shared" si="12"/>
        <v/>
      </c>
      <c r="AC44" s="32" t="str">
        <f t="shared" si="13"/>
        <v/>
      </c>
      <c r="AD44" s="32" t="str">
        <f t="shared" si="14"/>
        <v/>
      </c>
      <c r="AE44" s="32" t="str">
        <f t="shared" si="15"/>
        <v/>
      </c>
      <c r="AF44" s="32" t="str">
        <f t="shared" si="16"/>
        <v/>
      </c>
      <c r="AG44" s="32" t="str">
        <f t="shared" si="7"/>
        <v/>
      </c>
    </row>
    <row r="45" spans="1:33" ht="15" customHeight="1" x14ac:dyDescent="0.45">
      <c r="A45" s="230"/>
      <c r="B45" s="231"/>
      <c r="C45" s="90">
        <v>8</v>
      </c>
      <c r="D45" s="219"/>
      <c r="E45" s="220"/>
      <c r="F45" s="201"/>
      <c r="G45" s="203"/>
      <c r="H45" s="201"/>
      <c r="I45" s="202"/>
      <c r="J45" s="201"/>
      <c r="K45" s="203"/>
      <c r="L45" s="201"/>
      <c r="M45" s="202"/>
      <c r="N45" s="211"/>
      <c r="O45" s="221"/>
      <c r="P45" s="202"/>
      <c r="Q45" s="203"/>
      <c r="R45" s="224"/>
      <c r="S45" s="236"/>
      <c r="T45" s="225"/>
      <c r="U45" s="43"/>
      <c r="W45" s="33" t="str">
        <f t="shared" si="8"/>
        <v/>
      </c>
      <c r="X45" s="33" t="str">
        <f t="shared" si="9"/>
        <v/>
      </c>
      <c r="Y45" s="33" t="str">
        <f t="shared" si="10"/>
        <v/>
      </c>
      <c r="AA45" s="32">
        <f t="shared" si="11"/>
        <v>8</v>
      </c>
      <c r="AB45" s="32" t="str">
        <f t="shared" si="12"/>
        <v/>
      </c>
      <c r="AC45" s="32" t="str">
        <f t="shared" si="13"/>
        <v/>
      </c>
      <c r="AD45" s="32" t="str">
        <f t="shared" si="14"/>
        <v/>
      </c>
      <c r="AE45" s="32" t="str">
        <f t="shared" si="15"/>
        <v/>
      </c>
      <c r="AF45" s="32" t="str">
        <f t="shared" si="16"/>
        <v/>
      </c>
      <c r="AG45" s="32" t="str">
        <f t="shared" si="7"/>
        <v/>
      </c>
    </row>
    <row r="46" spans="1:33" ht="15" customHeight="1" x14ac:dyDescent="0.45">
      <c r="A46" s="230"/>
      <c r="B46" s="231"/>
      <c r="C46" s="90">
        <v>9</v>
      </c>
      <c r="D46" s="219"/>
      <c r="E46" s="220"/>
      <c r="F46" s="201"/>
      <c r="G46" s="203"/>
      <c r="H46" s="201"/>
      <c r="I46" s="202"/>
      <c r="J46" s="201"/>
      <c r="K46" s="203"/>
      <c r="L46" s="201"/>
      <c r="M46" s="202"/>
      <c r="N46" s="211"/>
      <c r="O46" s="221"/>
      <c r="P46" s="202"/>
      <c r="Q46" s="203"/>
      <c r="R46" s="224"/>
      <c r="S46" s="236"/>
      <c r="T46" s="225"/>
      <c r="U46" s="43"/>
      <c r="W46" s="33" t="str">
        <f t="shared" si="8"/>
        <v/>
      </c>
      <c r="X46" s="33" t="str">
        <f t="shared" si="9"/>
        <v/>
      </c>
      <c r="Y46" s="33" t="str">
        <f t="shared" si="10"/>
        <v/>
      </c>
      <c r="AA46" s="32">
        <f t="shared" si="11"/>
        <v>9</v>
      </c>
      <c r="AB46" s="32" t="str">
        <f t="shared" si="12"/>
        <v/>
      </c>
      <c r="AC46" s="32" t="str">
        <f t="shared" si="13"/>
        <v/>
      </c>
      <c r="AD46" s="32" t="str">
        <f t="shared" si="14"/>
        <v/>
      </c>
      <c r="AE46" s="32" t="str">
        <f t="shared" si="15"/>
        <v/>
      </c>
      <c r="AF46" s="32" t="str">
        <f t="shared" si="16"/>
        <v/>
      </c>
      <c r="AG46" s="32" t="str">
        <f t="shared" si="7"/>
        <v/>
      </c>
    </row>
    <row r="47" spans="1:33" ht="15" customHeight="1" x14ac:dyDescent="0.45">
      <c r="A47" s="230"/>
      <c r="B47" s="231"/>
      <c r="C47" s="90">
        <v>10</v>
      </c>
      <c r="D47" s="219"/>
      <c r="E47" s="220"/>
      <c r="F47" s="201"/>
      <c r="G47" s="203"/>
      <c r="H47" s="201"/>
      <c r="I47" s="202"/>
      <c r="J47" s="201"/>
      <c r="K47" s="203"/>
      <c r="L47" s="201"/>
      <c r="M47" s="202"/>
      <c r="N47" s="211"/>
      <c r="O47" s="221"/>
      <c r="P47" s="202"/>
      <c r="Q47" s="203"/>
      <c r="R47" s="224"/>
      <c r="S47" s="236"/>
      <c r="T47" s="225"/>
      <c r="U47" s="43"/>
      <c r="W47" s="33" t="str">
        <f t="shared" si="8"/>
        <v/>
      </c>
      <c r="X47" s="33" t="str">
        <f t="shared" si="9"/>
        <v/>
      </c>
      <c r="Y47" s="33" t="str">
        <f t="shared" si="10"/>
        <v/>
      </c>
      <c r="AA47" s="32">
        <f t="shared" si="11"/>
        <v>10</v>
      </c>
      <c r="AB47" s="32" t="str">
        <f t="shared" si="12"/>
        <v/>
      </c>
      <c r="AC47" s="32" t="str">
        <f t="shared" si="13"/>
        <v/>
      </c>
      <c r="AD47" s="32" t="str">
        <f t="shared" si="14"/>
        <v/>
      </c>
      <c r="AE47" s="32" t="str">
        <f t="shared" si="15"/>
        <v/>
      </c>
      <c r="AF47" s="32" t="str">
        <f t="shared" si="16"/>
        <v/>
      </c>
      <c r="AG47" s="32" t="str">
        <f t="shared" si="7"/>
        <v/>
      </c>
    </row>
    <row r="48" spans="1:33" ht="15" customHeight="1" x14ac:dyDescent="0.45">
      <c r="A48" s="230"/>
      <c r="B48" s="231"/>
      <c r="C48" s="90">
        <v>11</v>
      </c>
      <c r="D48" s="219"/>
      <c r="E48" s="220"/>
      <c r="F48" s="201"/>
      <c r="G48" s="203"/>
      <c r="H48" s="201"/>
      <c r="I48" s="202"/>
      <c r="J48" s="201"/>
      <c r="K48" s="203"/>
      <c r="L48" s="201"/>
      <c r="M48" s="202"/>
      <c r="N48" s="211"/>
      <c r="O48" s="221"/>
      <c r="P48" s="202"/>
      <c r="Q48" s="203"/>
      <c r="R48" s="224"/>
      <c r="S48" s="236"/>
      <c r="T48" s="225"/>
      <c r="U48" s="43"/>
      <c r="W48" s="33" t="str">
        <f t="shared" si="8"/>
        <v/>
      </c>
      <c r="X48" s="33" t="str">
        <f t="shared" si="9"/>
        <v/>
      </c>
      <c r="Y48" s="33" t="str">
        <f t="shared" si="10"/>
        <v/>
      </c>
      <c r="AA48" s="32">
        <f t="shared" si="11"/>
        <v>11</v>
      </c>
      <c r="AB48" s="32" t="str">
        <f t="shared" si="12"/>
        <v/>
      </c>
      <c r="AC48" s="32" t="str">
        <f t="shared" si="13"/>
        <v/>
      </c>
      <c r="AD48" s="32" t="str">
        <f t="shared" si="14"/>
        <v/>
      </c>
      <c r="AE48" s="32" t="str">
        <f t="shared" si="15"/>
        <v/>
      </c>
      <c r="AF48" s="32" t="str">
        <f t="shared" si="16"/>
        <v/>
      </c>
      <c r="AG48" s="32" t="str">
        <f t="shared" si="7"/>
        <v/>
      </c>
    </row>
    <row r="49" spans="1:33" ht="15" customHeight="1" x14ac:dyDescent="0.45">
      <c r="A49" s="230"/>
      <c r="B49" s="231"/>
      <c r="C49" s="90">
        <v>12</v>
      </c>
      <c r="D49" s="219"/>
      <c r="E49" s="220"/>
      <c r="F49" s="201"/>
      <c r="G49" s="203"/>
      <c r="H49" s="201"/>
      <c r="I49" s="203"/>
      <c r="J49" s="201"/>
      <c r="K49" s="203"/>
      <c r="L49" s="201"/>
      <c r="M49" s="202"/>
      <c r="N49" s="211"/>
      <c r="O49" s="221"/>
      <c r="P49" s="202"/>
      <c r="Q49" s="203"/>
      <c r="R49" s="224"/>
      <c r="S49" s="236"/>
      <c r="T49" s="225"/>
      <c r="U49" s="43"/>
      <c r="W49" s="33" t="str">
        <f t="shared" si="8"/>
        <v/>
      </c>
      <c r="X49" s="33" t="str">
        <f t="shared" si="9"/>
        <v/>
      </c>
      <c r="Y49" s="33" t="str">
        <f t="shared" si="10"/>
        <v/>
      </c>
      <c r="AA49" s="32">
        <f t="shared" si="11"/>
        <v>12</v>
      </c>
      <c r="AB49" s="32" t="str">
        <f t="shared" si="12"/>
        <v/>
      </c>
      <c r="AC49" s="32" t="str">
        <f t="shared" si="13"/>
        <v/>
      </c>
      <c r="AD49" s="32" t="str">
        <f t="shared" si="14"/>
        <v/>
      </c>
      <c r="AE49" s="32" t="str">
        <f t="shared" si="15"/>
        <v/>
      </c>
      <c r="AF49" s="32" t="str">
        <f t="shared" si="16"/>
        <v/>
      </c>
      <c r="AG49" s="32" t="str">
        <f t="shared" si="7"/>
        <v/>
      </c>
    </row>
    <row r="50" spans="1:33" ht="15" customHeight="1" x14ac:dyDescent="0.45">
      <c r="A50" s="230"/>
      <c r="B50" s="231"/>
      <c r="C50" s="90">
        <v>13</v>
      </c>
      <c r="D50" s="219"/>
      <c r="E50" s="220"/>
      <c r="F50" s="201"/>
      <c r="G50" s="203"/>
      <c r="H50" s="201"/>
      <c r="I50" s="203"/>
      <c r="J50" s="201"/>
      <c r="K50" s="203"/>
      <c r="L50" s="201"/>
      <c r="M50" s="202"/>
      <c r="N50" s="211"/>
      <c r="O50" s="221"/>
      <c r="P50" s="202"/>
      <c r="Q50" s="203"/>
      <c r="R50" s="224"/>
      <c r="S50" s="236"/>
      <c r="T50" s="225"/>
      <c r="U50" s="43"/>
      <c r="W50" s="33" t="str">
        <f t="shared" si="8"/>
        <v/>
      </c>
      <c r="X50" s="33" t="str">
        <f t="shared" si="9"/>
        <v/>
      </c>
      <c r="Y50" s="33" t="str">
        <f t="shared" si="10"/>
        <v/>
      </c>
      <c r="AA50" s="32">
        <f t="shared" si="11"/>
        <v>13</v>
      </c>
      <c r="AB50" s="32" t="str">
        <f t="shared" si="12"/>
        <v/>
      </c>
      <c r="AC50" s="32" t="str">
        <f t="shared" si="13"/>
        <v/>
      </c>
      <c r="AD50" s="32" t="str">
        <f t="shared" si="14"/>
        <v/>
      </c>
      <c r="AE50" s="32" t="str">
        <f t="shared" si="15"/>
        <v/>
      </c>
      <c r="AF50" s="32" t="str">
        <f t="shared" si="16"/>
        <v/>
      </c>
      <c r="AG50" s="32" t="str">
        <f t="shared" si="7"/>
        <v/>
      </c>
    </row>
    <row r="51" spans="1:33" ht="15" customHeight="1" x14ac:dyDescent="0.45">
      <c r="A51" s="230"/>
      <c r="B51" s="231"/>
      <c r="C51" s="90">
        <v>14</v>
      </c>
      <c r="D51" s="219"/>
      <c r="E51" s="220"/>
      <c r="F51" s="201"/>
      <c r="G51" s="203"/>
      <c r="H51" s="201"/>
      <c r="I51" s="203"/>
      <c r="J51" s="201"/>
      <c r="K51" s="203"/>
      <c r="L51" s="201"/>
      <c r="M51" s="202"/>
      <c r="N51" s="211"/>
      <c r="O51" s="221"/>
      <c r="P51" s="202"/>
      <c r="Q51" s="203"/>
      <c r="R51" s="224"/>
      <c r="S51" s="236"/>
      <c r="T51" s="225"/>
      <c r="U51" s="43"/>
      <c r="W51" s="33" t="str">
        <f t="shared" si="8"/>
        <v/>
      </c>
      <c r="X51" s="33" t="str">
        <f t="shared" si="9"/>
        <v/>
      </c>
      <c r="Y51" s="33" t="str">
        <f t="shared" si="10"/>
        <v/>
      </c>
      <c r="AA51" s="32">
        <f t="shared" si="11"/>
        <v>14</v>
      </c>
      <c r="AB51" s="32" t="str">
        <f t="shared" si="12"/>
        <v/>
      </c>
      <c r="AC51" s="32" t="str">
        <f t="shared" si="13"/>
        <v/>
      </c>
      <c r="AD51" s="32" t="str">
        <f t="shared" si="14"/>
        <v/>
      </c>
      <c r="AE51" s="32" t="str">
        <f t="shared" si="15"/>
        <v/>
      </c>
      <c r="AF51" s="32" t="str">
        <f t="shared" si="16"/>
        <v/>
      </c>
      <c r="AG51" s="32" t="str">
        <f t="shared" si="7"/>
        <v/>
      </c>
    </row>
    <row r="52" spans="1:33" ht="15" customHeight="1" x14ac:dyDescent="0.45">
      <c r="A52" s="230"/>
      <c r="B52" s="231"/>
      <c r="C52" s="90">
        <v>15</v>
      </c>
      <c r="D52" s="219"/>
      <c r="E52" s="220"/>
      <c r="F52" s="201"/>
      <c r="G52" s="203"/>
      <c r="H52" s="201"/>
      <c r="I52" s="203"/>
      <c r="J52" s="201"/>
      <c r="K52" s="203"/>
      <c r="L52" s="201"/>
      <c r="M52" s="202"/>
      <c r="N52" s="211"/>
      <c r="O52" s="221"/>
      <c r="P52" s="202"/>
      <c r="Q52" s="203"/>
      <c r="R52" s="224"/>
      <c r="S52" s="236"/>
      <c r="T52" s="225"/>
      <c r="U52" s="43"/>
      <c r="W52" s="33" t="str">
        <f t="shared" si="8"/>
        <v/>
      </c>
      <c r="X52" s="33" t="str">
        <f t="shared" si="9"/>
        <v/>
      </c>
      <c r="Y52" s="33" t="str">
        <f t="shared" si="10"/>
        <v/>
      </c>
      <c r="AA52" s="32">
        <f t="shared" si="11"/>
        <v>15</v>
      </c>
      <c r="AB52" s="32" t="str">
        <f t="shared" si="12"/>
        <v/>
      </c>
      <c r="AC52" s="32" t="str">
        <f t="shared" si="13"/>
        <v/>
      </c>
      <c r="AD52" s="32" t="str">
        <f t="shared" si="14"/>
        <v/>
      </c>
      <c r="AE52" s="32" t="str">
        <f t="shared" si="15"/>
        <v/>
      </c>
      <c r="AF52" s="32" t="str">
        <f t="shared" si="16"/>
        <v/>
      </c>
      <c r="AG52" s="32" t="str">
        <f t="shared" si="7"/>
        <v/>
      </c>
    </row>
    <row r="53" spans="1:33" ht="15" customHeight="1" x14ac:dyDescent="0.45">
      <c r="A53" s="230"/>
      <c r="B53" s="231"/>
      <c r="C53" s="90">
        <v>16</v>
      </c>
      <c r="D53" s="219"/>
      <c r="E53" s="220"/>
      <c r="F53" s="201"/>
      <c r="G53" s="203"/>
      <c r="H53" s="201"/>
      <c r="I53" s="203"/>
      <c r="J53" s="201"/>
      <c r="K53" s="203"/>
      <c r="L53" s="201"/>
      <c r="M53" s="202"/>
      <c r="N53" s="211"/>
      <c r="O53" s="221"/>
      <c r="P53" s="202"/>
      <c r="Q53" s="203"/>
      <c r="R53" s="224"/>
      <c r="S53" s="236"/>
      <c r="T53" s="225"/>
      <c r="U53" s="43"/>
      <c r="W53" s="33" t="str">
        <f t="shared" si="8"/>
        <v/>
      </c>
      <c r="X53" s="33" t="str">
        <f t="shared" si="9"/>
        <v/>
      </c>
      <c r="Y53" s="33" t="str">
        <f t="shared" si="10"/>
        <v/>
      </c>
      <c r="AA53" s="32">
        <f t="shared" si="11"/>
        <v>16</v>
      </c>
      <c r="AB53" s="32" t="str">
        <f t="shared" si="12"/>
        <v/>
      </c>
      <c r="AC53" s="32" t="str">
        <f t="shared" si="13"/>
        <v/>
      </c>
      <c r="AD53" s="32" t="str">
        <f t="shared" si="14"/>
        <v/>
      </c>
      <c r="AE53" s="32" t="str">
        <f t="shared" si="15"/>
        <v/>
      </c>
      <c r="AF53" s="32" t="str">
        <f t="shared" si="16"/>
        <v/>
      </c>
      <c r="AG53" s="32" t="str">
        <f t="shared" si="7"/>
        <v/>
      </c>
    </row>
    <row r="54" spans="1:33" ht="15" customHeight="1" x14ac:dyDescent="0.45">
      <c r="A54" s="230"/>
      <c r="B54" s="231"/>
      <c r="C54" s="90">
        <v>17</v>
      </c>
      <c r="D54" s="219"/>
      <c r="E54" s="220"/>
      <c r="F54" s="201"/>
      <c r="G54" s="203"/>
      <c r="H54" s="201"/>
      <c r="I54" s="203"/>
      <c r="J54" s="201"/>
      <c r="K54" s="203"/>
      <c r="L54" s="201"/>
      <c r="M54" s="202"/>
      <c r="N54" s="211"/>
      <c r="O54" s="221"/>
      <c r="P54" s="202"/>
      <c r="Q54" s="203"/>
      <c r="R54" s="224"/>
      <c r="S54" s="236"/>
      <c r="T54" s="225"/>
      <c r="U54" s="43"/>
      <c r="W54" s="33" t="str">
        <f t="shared" si="8"/>
        <v/>
      </c>
      <c r="X54" s="33" t="str">
        <f t="shared" si="9"/>
        <v/>
      </c>
      <c r="Y54" s="33" t="str">
        <f t="shared" si="10"/>
        <v/>
      </c>
      <c r="AA54" s="32">
        <f t="shared" si="11"/>
        <v>17</v>
      </c>
      <c r="AB54" s="32" t="str">
        <f t="shared" si="12"/>
        <v/>
      </c>
      <c r="AC54" s="32" t="str">
        <f t="shared" si="13"/>
        <v/>
      </c>
      <c r="AD54" s="32" t="str">
        <f t="shared" si="14"/>
        <v/>
      </c>
      <c r="AE54" s="32" t="str">
        <f t="shared" si="15"/>
        <v/>
      </c>
      <c r="AF54" s="32" t="str">
        <f t="shared" si="16"/>
        <v/>
      </c>
      <c r="AG54" s="32" t="str">
        <f t="shared" si="7"/>
        <v/>
      </c>
    </row>
    <row r="55" spans="1:33" ht="15" customHeight="1" x14ac:dyDescent="0.45">
      <c r="A55" s="230"/>
      <c r="B55" s="231"/>
      <c r="C55" s="90">
        <v>18</v>
      </c>
      <c r="D55" s="219"/>
      <c r="E55" s="220"/>
      <c r="F55" s="201"/>
      <c r="G55" s="203"/>
      <c r="H55" s="201"/>
      <c r="I55" s="203"/>
      <c r="J55" s="201"/>
      <c r="K55" s="203"/>
      <c r="L55" s="201"/>
      <c r="M55" s="202"/>
      <c r="N55" s="211"/>
      <c r="O55" s="221"/>
      <c r="P55" s="202"/>
      <c r="Q55" s="203"/>
      <c r="R55" s="224"/>
      <c r="S55" s="236"/>
      <c r="T55" s="225"/>
      <c r="U55" s="43"/>
      <c r="W55" s="33" t="str">
        <f t="shared" si="8"/>
        <v/>
      </c>
      <c r="X55" s="33" t="str">
        <f t="shared" si="9"/>
        <v/>
      </c>
      <c r="Y55" s="33" t="str">
        <f t="shared" si="10"/>
        <v/>
      </c>
      <c r="AA55" s="32">
        <f t="shared" si="11"/>
        <v>18</v>
      </c>
      <c r="AB55" s="32" t="str">
        <f t="shared" si="12"/>
        <v/>
      </c>
      <c r="AC55" s="32" t="str">
        <f t="shared" si="13"/>
        <v/>
      </c>
      <c r="AD55" s="32" t="str">
        <f t="shared" si="14"/>
        <v/>
      </c>
      <c r="AE55" s="32" t="str">
        <f t="shared" si="15"/>
        <v/>
      </c>
      <c r="AF55" s="32" t="str">
        <f t="shared" si="16"/>
        <v/>
      </c>
      <c r="AG55" s="32" t="str">
        <f t="shared" si="7"/>
        <v/>
      </c>
    </row>
    <row r="56" spans="1:33" ht="15" customHeight="1" x14ac:dyDescent="0.45">
      <c r="A56" s="230"/>
      <c r="B56" s="231"/>
      <c r="C56" s="90">
        <v>19</v>
      </c>
      <c r="D56" s="219"/>
      <c r="E56" s="220"/>
      <c r="F56" s="201"/>
      <c r="G56" s="203"/>
      <c r="H56" s="201"/>
      <c r="I56" s="203"/>
      <c r="J56" s="201"/>
      <c r="K56" s="203"/>
      <c r="L56" s="201"/>
      <c r="M56" s="202"/>
      <c r="N56" s="211"/>
      <c r="O56" s="221"/>
      <c r="P56" s="202"/>
      <c r="Q56" s="203"/>
      <c r="R56" s="224"/>
      <c r="S56" s="236"/>
      <c r="T56" s="225"/>
      <c r="U56" s="43"/>
      <c r="W56" s="33" t="str">
        <f t="shared" si="8"/>
        <v/>
      </c>
      <c r="X56" s="33" t="str">
        <f t="shared" si="9"/>
        <v/>
      </c>
      <c r="Y56" s="33" t="str">
        <f t="shared" si="10"/>
        <v/>
      </c>
      <c r="AA56" s="32">
        <f t="shared" si="11"/>
        <v>19</v>
      </c>
      <c r="AB56" s="32" t="str">
        <f t="shared" si="12"/>
        <v/>
      </c>
      <c r="AC56" s="32" t="str">
        <f t="shared" si="13"/>
        <v/>
      </c>
      <c r="AD56" s="32" t="str">
        <f t="shared" si="14"/>
        <v/>
      </c>
      <c r="AE56" s="32" t="str">
        <f t="shared" si="15"/>
        <v/>
      </c>
      <c r="AF56" s="32" t="str">
        <f t="shared" si="16"/>
        <v/>
      </c>
      <c r="AG56" s="32" t="str">
        <f t="shared" si="7"/>
        <v/>
      </c>
    </row>
    <row r="57" spans="1:33" ht="15" customHeight="1" x14ac:dyDescent="0.45">
      <c r="A57" s="230"/>
      <c r="B57" s="231"/>
      <c r="C57" s="90">
        <v>20</v>
      </c>
      <c r="D57" s="219"/>
      <c r="E57" s="220"/>
      <c r="F57" s="201"/>
      <c r="G57" s="203"/>
      <c r="H57" s="201"/>
      <c r="I57" s="203"/>
      <c r="J57" s="201"/>
      <c r="K57" s="203"/>
      <c r="L57" s="201"/>
      <c r="M57" s="202"/>
      <c r="N57" s="211"/>
      <c r="O57" s="221"/>
      <c r="P57" s="202"/>
      <c r="Q57" s="203"/>
      <c r="R57" s="224"/>
      <c r="S57" s="236"/>
      <c r="T57" s="225"/>
      <c r="U57" s="43"/>
      <c r="W57" s="33" t="str">
        <f t="shared" si="8"/>
        <v/>
      </c>
      <c r="X57" s="33" t="str">
        <f t="shared" si="9"/>
        <v/>
      </c>
      <c r="Y57" s="33" t="str">
        <f t="shared" si="10"/>
        <v/>
      </c>
      <c r="AA57" s="32">
        <f t="shared" si="11"/>
        <v>20</v>
      </c>
      <c r="AB57" s="32" t="str">
        <f t="shared" si="12"/>
        <v/>
      </c>
      <c r="AC57" s="32" t="str">
        <f t="shared" si="13"/>
        <v/>
      </c>
      <c r="AD57" s="32" t="str">
        <f t="shared" si="14"/>
        <v/>
      </c>
      <c r="AE57" s="32" t="str">
        <f t="shared" si="15"/>
        <v/>
      </c>
      <c r="AF57" s="32" t="str">
        <f t="shared" si="16"/>
        <v/>
      </c>
      <c r="AG57" s="32" t="str">
        <f t="shared" si="7"/>
        <v/>
      </c>
    </row>
    <row r="58" spans="1:33" ht="15" customHeight="1" x14ac:dyDescent="0.45">
      <c r="A58" s="230"/>
      <c r="B58" s="231"/>
      <c r="C58" s="90">
        <v>21</v>
      </c>
      <c r="D58" s="219"/>
      <c r="E58" s="220"/>
      <c r="F58" s="201"/>
      <c r="G58" s="203"/>
      <c r="H58" s="201"/>
      <c r="I58" s="203"/>
      <c r="J58" s="201"/>
      <c r="K58" s="203"/>
      <c r="L58" s="201"/>
      <c r="M58" s="202"/>
      <c r="N58" s="211"/>
      <c r="O58" s="221"/>
      <c r="P58" s="202"/>
      <c r="Q58" s="203"/>
      <c r="R58" s="224"/>
      <c r="S58" s="236"/>
      <c r="T58" s="225"/>
      <c r="U58" s="43"/>
      <c r="W58" s="33" t="str">
        <f t="shared" si="8"/>
        <v/>
      </c>
      <c r="X58" s="33" t="str">
        <f t="shared" si="9"/>
        <v/>
      </c>
      <c r="Y58" s="33" t="str">
        <f t="shared" si="10"/>
        <v/>
      </c>
      <c r="AA58" s="32">
        <f t="shared" si="11"/>
        <v>21</v>
      </c>
      <c r="AB58" s="32" t="str">
        <f t="shared" si="12"/>
        <v/>
      </c>
      <c r="AC58" s="32" t="str">
        <f t="shared" si="13"/>
        <v/>
      </c>
      <c r="AD58" s="32" t="str">
        <f t="shared" si="14"/>
        <v/>
      </c>
      <c r="AE58" s="32" t="str">
        <f t="shared" si="15"/>
        <v/>
      </c>
      <c r="AF58" s="32" t="str">
        <f t="shared" si="16"/>
        <v/>
      </c>
      <c r="AG58" s="32" t="str">
        <f t="shared" si="7"/>
        <v/>
      </c>
    </row>
    <row r="59" spans="1:33" ht="15" customHeight="1" x14ac:dyDescent="0.45">
      <c r="A59" s="230"/>
      <c r="B59" s="231"/>
      <c r="C59" s="90">
        <v>22</v>
      </c>
      <c r="D59" s="219"/>
      <c r="E59" s="220"/>
      <c r="F59" s="201"/>
      <c r="G59" s="203"/>
      <c r="H59" s="201"/>
      <c r="I59" s="203"/>
      <c r="J59" s="201"/>
      <c r="K59" s="203"/>
      <c r="L59" s="201"/>
      <c r="M59" s="202"/>
      <c r="N59" s="211"/>
      <c r="O59" s="221"/>
      <c r="P59" s="202"/>
      <c r="Q59" s="203"/>
      <c r="R59" s="224"/>
      <c r="S59" s="236"/>
      <c r="T59" s="225"/>
      <c r="U59" s="43"/>
      <c r="W59" s="33" t="str">
        <f t="shared" si="8"/>
        <v/>
      </c>
      <c r="X59" s="33" t="str">
        <f t="shared" si="9"/>
        <v/>
      </c>
      <c r="Y59" s="33" t="str">
        <f t="shared" si="10"/>
        <v/>
      </c>
      <c r="AA59" s="32">
        <f t="shared" si="11"/>
        <v>22</v>
      </c>
      <c r="AB59" s="32" t="str">
        <f t="shared" si="12"/>
        <v/>
      </c>
      <c r="AC59" s="32" t="str">
        <f t="shared" si="13"/>
        <v/>
      </c>
      <c r="AD59" s="32" t="str">
        <f t="shared" si="14"/>
        <v/>
      </c>
      <c r="AE59" s="32" t="str">
        <f t="shared" si="15"/>
        <v/>
      </c>
      <c r="AF59" s="32" t="str">
        <f t="shared" si="16"/>
        <v/>
      </c>
      <c r="AG59" s="32" t="str">
        <f t="shared" si="7"/>
        <v/>
      </c>
    </row>
    <row r="60" spans="1:33" ht="15" customHeight="1" x14ac:dyDescent="0.45">
      <c r="A60" s="230"/>
      <c r="B60" s="231"/>
      <c r="C60" s="90">
        <v>23</v>
      </c>
      <c r="D60" s="219"/>
      <c r="E60" s="220"/>
      <c r="F60" s="201"/>
      <c r="G60" s="203"/>
      <c r="H60" s="201"/>
      <c r="I60" s="203"/>
      <c r="J60" s="201"/>
      <c r="K60" s="203"/>
      <c r="L60" s="201"/>
      <c r="M60" s="202"/>
      <c r="N60" s="211"/>
      <c r="O60" s="221"/>
      <c r="P60" s="202"/>
      <c r="Q60" s="203"/>
      <c r="R60" s="224"/>
      <c r="S60" s="236"/>
      <c r="T60" s="225"/>
      <c r="U60" s="43"/>
      <c r="W60" s="33" t="str">
        <f t="shared" si="8"/>
        <v/>
      </c>
      <c r="X60" s="33" t="str">
        <f t="shared" si="9"/>
        <v/>
      </c>
      <c r="Y60" s="33" t="str">
        <f t="shared" si="10"/>
        <v/>
      </c>
      <c r="AA60" s="32">
        <f t="shared" si="11"/>
        <v>23</v>
      </c>
      <c r="AB60" s="32" t="str">
        <f t="shared" si="12"/>
        <v/>
      </c>
      <c r="AC60" s="32" t="str">
        <f t="shared" si="13"/>
        <v/>
      </c>
      <c r="AD60" s="32" t="str">
        <f t="shared" si="14"/>
        <v/>
      </c>
      <c r="AE60" s="32" t="str">
        <f t="shared" si="15"/>
        <v/>
      </c>
      <c r="AF60" s="32" t="str">
        <f t="shared" si="16"/>
        <v/>
      </c>
      <c r="AG60" s="32" t="str">
        <f t="shared" si="7"/>
        <v/>
      </c>
    </row>
    <row r="61" spans="1:33" ht="15" customHeight="1" x14ac:dyDescent="0.45">
      <c r="A61" s="230"/>
      <c r="B61" s="231"/>
      <c r="C61" s="90">
        <v>24</v>
      </c>
      <c r="D61" s="219"/>
      <c r="E61" s="220"/>
      <c r="F61" s="201"/>
      <c r="G61" s="203"/>
      <c r="H61" s="201"/>
      <c r="I61" s="203"/>
      <c r="J61" s="201"/>
      <c r="K61" s="203"/>
      <c r="L61" s="201"/>
      <c r="M61" s="202"/>
      <c r="N61" s="211"/>
      <c r="O61" s="221"/>
      <c r="P61" s="202"/>
      <c r="Q61" s="203"/>
      <c r="R61" s="224"/>
      <c r="S61" s="236"/>
      <c r="T61" s="225"/>
      <c r="U61" s="43"/>
      <c r="W61" s="33" t="str">
        <f t="shared" si="8"/>
        <v/>
      </c>
      <c r="X61" s="33" t="str">
        <f t="shared" si="9"/>
        <v/>
      </c>
      <c r="Y61" s="33" t="str">
        <f t="shared" si="10"/>
        <v/>
      </c>
      <c r="AA61" s="32">
        <f t="shared" si="11"/>
        <v>24</v>
      </c>
      <c r="AB61" s="32" t="str">
        <f t="shared" si="12"/>
        <v/>
      </c>
      <c r="AC61" s="32" t="str">
        <f t="shared" si="13"/>
        <v/>
      </c>
      <c r="AD61" s="32" t="str">
        <f t="shared" si="14"/>
        <v/>
      </c>
      <c r="AE61" s="32" t="str">
        <f t="shared" si="15"/>
        <v/>
      </c>
      <c r="AF61" s="32" t="str">
        <f t="shared" si="16"/>
        <v/>
      </c>
      <c r="AG61" s="32" t="str">
        <f t="shared" si="7"/>
        <v/>
      </c>
    </row>
    <row r="62" spans="1:33" ht="15" customHeight="1" x14ac:dyDescent="0.45">
      <c r="A62" s="232"/>
      <c r="B62" s="233"/>
      <c r="C62" s="90">
        <v>25</v>
      </c>
      <c r="D62" s="219"/>
      <c r="E62" s="220"/>
      <c r="F62" s="201"/>
      <c r="G62" s="203"/>
      <c r="H62" s="201"/>
      <c r="I62" s="203"/>
      <c r="J62" s="201"/>
      <c r="K62" s="203"/>
      <c r="L62" s="201"/>
      <c r="M62" s="202"/>
      <c r="N62" s="211"/>
      <c r="O62" s="221"/>
      <c r="P62" s="202"/>
      <c r="Q62" s="203"/>
      <c r="R62" s="224"/>
      <c r="S62" s="236"/>
      <c r="T62" s="225"/>
      <c r="U62" s="43"/>
      <c r="W62" s="33" t="str">
        <f t="shared" si="8"/>
        <v/>
      </c>
      <c r="X62" s="33" t="str">
        <f t="shared" si="9"/>
        <v/>
      </c>
      <c r="Y62" s="33" t="str">
        <f t="shared" si="10"/>
        <v/>
      </c>
      <c r="AA62" s="32">
        <f t="shared" si="11"/>
        <v>25</v>
      </c>
      <c r="AB62" s="32" t="str">
        <f t="shared" si="12"/>
        <v/>
      </c>
      <c r="AC62" s="32" t="str">
        <f t="shared" si="13"/>
        <v/>
      </c>
      <c r="AD62" s="32" t="str">
        <f t="shared" si="14"/>
        <v/>
      </c>
      <c r="AE62" s="32" t="str">
        <f t="shared" si="15"/>
        <v/>
      </c>
      <c r="AF62" s="32" t="str">
        <f t="shared" si="16"/>
        <v/>
      </c>
      <c r="AG62" s="32" t="str">
        <f t="shared" si="7"/>
        <v/>
      </c>
    </row>
    <row r="63" spans="1:33" ht="15" customHeight="1" x14ac:dyDescent="0.45">
      <c r="A63" s="261" t="s">
        <v>331</v>
      </c>
      <c r="B63" s="263"/>
      <c r="C63" s="263"/>
      <c r="D63" s="262"/>
      <c r="E63" s="252"/>
      <c r="F63" s="253"/>
      <c r="G63" s="253"/>
      <c r="H63" s="253"/>
      <c r="I63" s="254"/>
      <c r="J63" s="261" t="s">
        <v>327</v>
      </c>
      <c r="K63" s="262"/>
      <c r="L63" s="252"/>
      <c r="M63" s="253"/>
      <c r="N63" s="254"/>
      <c r="O63" s="91" t="s">
        <v>113</v>
      </c>
      <c r="P63" s="83"/>
      <c r="Q63" s="83"/>
      <c r="R63" s="83"/>
      <c r="S63" s="83"/>
      <c r="T63" s="83"/>
      <c r="U63" s="83"/>
      <c r="X63" s="33" t="str">
        <f t="shared" si="9"/>
        <v>　名</v>
      </c>
      <c r="Y63" s="33" t="str">
        <f t="shared" si="10"/>
        <v xml:space="preserve"> ﾒｲ</v>
      </c>
      <c r="AA63" s="251" t="str">
        <f>IF(E63="","",VALUE(E63))</f>
        <v/>
      </c>
      <c r="AB63" s="251"/>
      <c r="AC63" s="81"/>
      <c r="AE63" s="32" t="str">
        <f t="shared" si="15"/>
        <v>　名</v>
      </c>
      <c r="AF63" s="80"/>
    </row>
    <row r="64" spans="1:33" ht="15" customHeight="1" x14ac:dyDescent="0.45">
      <c r="A64" s="241" t="s">
        <v>98</v>
      </c>
      <c r="B64" s="242"/>
      <c r="C64" s="224" t="s">
        <v>96</v>
      </c>
      <c r="D64" s="225"/>
      <c r="E64" s="249"/>
      <c r="F64" s="250"/>
      <c r="G64" s="92" t="s">
        <v>99</v>
      </c>
      <c r="H64" s="83" t="s">
        <v>100</v>
      </c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AA64" s="32" t="str">
        <f>IF(E64="","",VALUE(E64))</f>
        <v/>
      </c>
    </row>
    <row r="65" spans="1:27" ht="15" customHeight="1" x14ac:dyDescent="0.45">
      <c r="A65" s="243"/>
      <c r="B65" s="244"/>
      <c r="C65" s="224" t="s">
        <v>50</v>
      </c>
      <c r="D65" s="225"/>
      <c r="E65" s="249"/>
      <c r="F65" s="250"/>
      <c r="G65" s="89" t="s">
        <v>97</v>
      </c>
      <c r="H65" s="83" t="s">
        <v>179</v>
      </c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AA65" s="32" t="str">
        <f>IF(E65="","",VALUE(E65))</f>
        <v/>
      </c>
    </row>
    <row r="66" spans="1:27" ht="15" customHeight="1" x14ac:dyDescent="0.45">
      <c r="A66" s="243"/>
      <c r="B66" s="244"/>
      <c r="C66" s="224" t="s">
        <v>51</v>
      </c>
      <c r="D66" s="225"/>
      <c r="E66" s="247"/>
      <c r="F66" s="248"/>
      <c r="G66" s="89" t="s">
        <v>53</v>
      </c>
      <c r="H66" s="83" t="s">
        <v>28</v>
      </c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AA66" s="32" t="str">
        <f>IF(E66="","",VALUE(E66))</f>
        <v/>
      </c>
    </row>
    <row r="67" spans="1:27" ht="15" customHeight="1" x14ac:dyDescent="0.45">
      <c r="A67" s="245"/>
      <c r="B67" s="246"/>
      <c r="C67" s="224" t="s">
        <v>52</v>
      </c>
      <c r="D67" s="225"/>
      <c r="E67" s="247"/>
      <c r="F67" s="248"/>
      <c r="G67" s="93" t="s">
        <v>53</v>
      </c>
      <c r="H67" s="83" t="s">
        <v>54</v>
      </c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AA67" s="32" t="str">
        <f>IF(E67="","",VALUE(E67))</f>
        <v/>
      </c>
    </row>
    <row r="68" spans="1:27" ht="15" customHeight="1" x14ac:dyDescent="0.45">
      <c r="A68" s="228" t="s">
        <v>55</v>
      </c>
      <c r="B68" s="238"/>
      <c r="C68" s="238"/>
      <c r="D68" s="229"/>
      <c r="E68" s="166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8"/>
      <c r="Q68" s="94" t="s">
        <v>102</v>
      </c>
      <c r="R68" s="83"/>
      <c r="S68" s="83"/>
      <c r="T68" s="85"/>
      <c r="U68" s="85"/>
      <c r="AA68" s="32" t="str">
        <f>IF(E68="","",E68)</f>
        <v/>
      </c>
    </row>
    <row r="69" spans="1:27" ht="15" customHeight="1" x14ac:dyDescent="0.45">
      <c r="A69" s="230"/>
      <c r="B69" s="239"/>
      <c r="C69" s="239"/>
      <c r="D69" s="231"/>
      <c r="E69" s="169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1"/>
      <c r="Q69" s="95"/>
      <c r="R69" s="83"/>
      <c r="S69" s="83"/>
      <c r="T69" s="83"/>
      <c r="U69" s="83"/>
    </row>
    <row r="70" spans="1:27" ht="15" customHeight="1" x14ac:dyDescent="0.45">
      <c r="A70" s="230"/>
      <c r="B70" s="239"/>
      <c r="C70" s="239"/>
      <c r="D70" s="231"/>
      <c r="E70" s="169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1"/>
      <c r="Q70" s="95"/>
      <c r="R70" s="83"/>
      <c r="S70" s="83"/>
      <c r="T70" s="83"/>
      <c r="U70" s="83"/>
    </row>
    <row r="71" spans="1:27" ht="15" customHeight="1" x14ac:dyDescent="0.45">
      <c r="A71" s="232"/>
      <c r="B71" s="199"/>
      <c r="C71" s="199"/>
      <c r="D71" s="233"/>
      <c r="E71" s="172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4"/>
      <c r="Q71" s="95"/>
      <c r="R71" s="83"/>
      <c r="S71" s="83"/>
      <c r="T71" s="83"/>
      <c r="U71" s="83"/>
    </row>
    <row r="72" spans="1:27" ht="15" customHeight="1" x14ac:dyDescent="0.45">
      <c r="A72" s="200" t="s">
        <v>56</v>
      </c>
      <c r="B72" s="200"/>
      <c r="C72" s="200"/>
      <c r="D72" s="200"/>
      <c r="E72" s="240"/>
      <c r="F72" s="240"/>
      <c r="G72" s="240"/>
      <c r="H72" s="240"/>
      <c r="I72" s="240"/>
      <c r="J72" s="94" t="s">
        <v>57</v>
      </c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AA72" s="32" t="str">
        <f>IF(E72="","",E72)</f>
        <v/>
      </c>
    </row>
  </sheetData>
  <sheetProtection algorithmName="SHA-512" hashValue="J3/KcyQcn8pVCfeWxlE8BhbGKDtiLUihRO4vxJRycsOaUr4Vt4BnfmjyB/qq5jS5uy9t7NgD08r5htgBoHikbg==" saltValue="nCyrF5Ij3NXP/sk6+Ggv4A==" spinCount="100000" sheet="1" objects="1" scenarios="1"/>
  <mergeCells count="310">
    <mergeCell ref="D48:E48"/>
    <mergeCell ref="H55:I55"/>
    <mergeCell ref="O49:Q49"/>
    <mergeCell ref="D62:E62"/>
    <mergeCell ref="J63:K63"/>
    <mergeCell ref="A63:D63"/>
    <mergeCell ref="E63:I63"/>
    <mergeCell ref="J40:K40"/>
    <mergeCell ref="H57:I57"/>
    <mergeCell ref="J57:K57"/>
    <mergeCell ref="L57:N57"/>
    <mergeCell ref="H58:I58"/>
    <mergeCell ref="J58:K58"/>
    <mergeCell ref="L58:N58"/>
    <mergeCell ref="F42:G42"/>
    <mergeCell ref="D42:E42"/>
    <mergeCell ref="F45:G45"/>
    <mergeCell ref="D45:E45"/>
    <mergeCell ref="F41:G41"/>
    <mergeCell ref="D41:E41"/>
    <mergeCell ref="F40:G40"/>
    <mergeCell ref="D40:E40"/>
    <mergeCell ref="J55:K55"/>
    <mergeCell ref="L55:N55"/>
    <mergeCell ref="D55:E55"/>
    <mergeCell ref="AA63:AB63"/>
    <mergeCell ref="L63:N63"/>
    <mergeCell ref="E2:U2"/>
    <mergeCell ref="E16:U16"/>
    <mergeCell ref="A3:D3"/>
    <mergeCell ref="A2:D2"/>
    <mergeCell ref="A28:D28"/>
    <mergeCell ref="A27:D27"/>
    <mergeCell ref="A11:D12"/>
    <mergeCell ref="A5:D5"/>
    <mergeCell ref="A4:D4"/>
    <mergeCell ref="C6:D6"/>
    <mergeCell ref="C9:D9"/>
    <mergeCell ref="C10:D10"/>
    <mergeCell ref="A6:B10"/>
    <mergeCell ref="A24:D24"/>
    <mergeCell ref="A25:D25"/>
    <mergeCell ref="A26:D26"/>
    <mergeCell ref="A15:B21"/>
    <mergeCell ref="L40:N40"/>
    <mergeCell ref="C7:D8"/>
    <mergeCell ref="H56:I56"/>
    <mergeCell ref="H41:I41"/>
    <mergeCell ref="H40:I40"/>
    <mergeCell ref="A68:D71"/>
    <mergeCell ref="A72:D72"/>
    <mergeCell ref="E72:I72"/>
    <mergeCell ref="C66:D66"/>
    <mergeCell ref="C64:D64"/>
    <mergeCell ref="A64:B67"/>
    <mergeCell ref="C67:D67"/>
    <mergeCell ref="E67:F67"/>
    <mergeCell ref="E66:F66"/>
    <mergeCell ref="E64:F64"/>
    <mergeCell ref="E65:F65"/>
    <mergeCell ref="C65:D65"/>
    <mergeCell ref="E68:P71"/>
    <mergeCell ref="L39:N39"/>
    <mergeCell ref="J41:K41"/>
    <mergeCell ref="L41:N41"/>
    <mergeCell ref="J44:K44"/>
    <mergeCell ref="L44:N44"/>
    <mergeCell ref="H45:I45"/>
    <mergeCell ref="H46:I46"/>
    <mergeCell ref="M28:O28"/>
    <mergeCell ref="E25:G25"/>
    <mergeCell ref="E27:G27"/>
    <mergeCell ref="H27:I27"/>
    <mergeCell ref="J27:L27"/>
    <mergeCell ref="R62:T62"/>
    <mergeCell ref="R53:T53"/>
    <mergeCell ref="R54:T54"/>
    <mergeCell ref="R55:T55"/>
    <mergeCell ref="O39:Q39"/>
    <mergeCell ref="J45:K45"/>
    <mergeCell ref="L45:N45"/>
    <mergeCell ref="O45:Q45"/>
    <mergeCell ref="H42:I42"/>
    <mergeCell ref="J42:K42"/>
    <mergeCell ref="L42:N42"/>
    <mergeCell ref="O42:Q42"/>
    <mergeCell ref="H43:I43"/>
    <mergeCell ref="J43:K43"/>
    <mergeCell ref="L43:N43"/>
    <mergeCell ref="O43:Q43"/>
    <mergeCell ref="H44:I44"/>
    <mergeCell ref="O40:Q40"/>
    <mergeCell ref="O41:Q41"/>
    <mergeCell ref="O48:Q48"/>
    <mergeCell ref="H49:I49"/>
    <mergeCell ref="J49:K49"/>
    <mergeCell ref="L49:N49"/>
    <mergeCell ref="O44:Q44"/>
    <mergeCell ref="R59:T59"/>
    <mergeCell ref="R60:T60"/>
    <mergeCell ref="R61:T61"/>
    <mergeCell ref="R37:T37"/>
    <mergeCell ref="R38:T38"/>
    <mergeCell ref="R39:T39"/>
    <mergeCell ref="R40:T40"/>
    <mergeCell ref="R41:T41"/>
    <mergeCell ref="R42:T42"/>
    <mergeCell ref="R43:T43"/>
    <mergeCell ref="R44:T44"/>
    <mergeCell ref="R45:T45"/>
    <mergeCell ref="R46:T46"/>
    <mergeCell ref="R47:T47"/>
    <mergeCell ref="R48:T48"/>
    <mergeCell ref="H52:I52"/>
    <mergeCell ref="J52:K52"/>
    <mergeCell ref="L52:N52"/>
    <mergeCell ref="R56:T56"/>
    <mergeCell ref="R57:T57"/>
    <mergeCell ref="R58:T58"/>
    <mergeCell ref="H47:I47"/>
    <mergeCell ref="J47:K47"/>
    <mergeCell ref="L47:N47"/>
    <mergeCell ref="O58:Q58"/>
    <mergeCell ref="O47:Q47"/>
    <mergeCell ref="H48:I48"/>
    <mergeCell ref="J48:K48"/>
    <mergeCell ref="L48:N48"/>
    <mergeCell ref="J56:K56"/>
    <mergeCell ref="L56:N56"/>
    <mergeCell ref="O56:Q56"/>
    <mergeCell ref="H54:I54"/>
    <mergeCell ref="J54:K54"/>
    <mergeCell ref="L54:N54"/>
    <mergeCell ref="O54:Q54"/>
    <mergeCell ref="R49:T49"/>
    <mergeCell ref="R50:T50"/>
    <mergeCell ref="R51:T51"/>
    <mergeCell ref="R52:T52"/>
    <mergeCell ref="H53:I53"/>
    <mergeCell ref="J53:K53"/>
    <mergeCell ref="L53:N53"/>
    <mergeCell ref="O53:Q53"/>
    <mergeCell ref="H50:I50"/>
    <mergeCell ref="J50:K50"/>
    <mergeCell ref="L50:N50"/>
    <mergeCell ref="O50:Q50"/>
    <mergeCell ref="H51:I51"/>
    <mergeCell ref="J51:K51"/>
    <mergeCell ref="F62:G62"/>
    <mergeCell ref="H62:I62"/>
    <mergeCell ref="J62:K62"/>
    <mergeCell ref="L62:N62"/>
    <mergeCell ref="O62:Q62"/>
    <mergeCell ref="L51:N51"/>
    <mergeCell ref="O51:Q51"/>
    <mergeCell ref="H60:I60"/>
    <mergeCell ref="J60:K60"/>
    <mergeCell ref="L60:N60"/>
    <mergeCell ref="O60:Q60"/>
    <mergeCell ref="H61:I61"/>
    <mergeCell ref="J61:K61"/>
    <mergeCell ref="L61:N61"/>
    <mergeCell ref="O61:Q61"/>
    <mergeCell ref="O57:Q57"/>
    <mergeCell ref="F54:G54"/>
    <mergeCell ref="F51:G51"/>
    <mergeCell ref="O55:Q55"/>
    <mergeCell ref="O52:Q52"/>
    <mergeCell ref="O59:Q59"/>
    <mergeCell ref="H59:I59"/>
    <mergeCell ref="J59:K59"/>
    <mergeCell ref="L59:N59"/>
    <mergeCell ref="A37:B62"/>
    <mergeCell ref="D37:E37"/>
    <mergeCell ref="E3:H3"/>
    <mergeCell ref="E10:I10"/>
    <mergeCell ref="E9:I9"/>
    <mergeCell ref="H12:I12"/>
    <mergeCell ref="J12:L12"/>
    <mergeCell ref="H14:I14"/>
    <mergeCell ref="J14:L14"/>
    <mergeCell ref="C35:D35"/>
    <mergeCell ref="C34:D34"/>
    <mergeCell ref="D52:E52"/>
    <mergeCell ref="F52:G52"/>
    <mergeCell ref="D53:E53"/>
    <mergeCell ref="F53:G53"/>
    <mergeCell ref="D47:E47"/>
    <mergeCell ref="F47:G47"/>
    <mergeCell ref="C33:D33"/>
    <mergeCell ref="C32:D32"/>
    <mergeCell ref="C31:D31"/>
    <mergeCell ref="C30:D30"/>
    <mergeCell ref="A33:B35"/>
    <mergeCell ref="A29:D29"/>
    <mergeCell ref="E5:U5"/>
    <mergeCell ref="E30:J30"/>
    <mergeCell ref="C21:D21"/>
    <mergeCell ref="C20:D20"/>
    <mergeCell ref="C19:D19"/>
    <mergeCell ref="C18:D18"/>
    <mergeCell ref="C17:D17"/>
    <mergeCell ref="C16:D16"/>
    <mergeCell ref="C15:D15"/>
    <mergeCell ref="A13:D14"/>
    <mergeCell ref="A30:B32"/>
    <mergeCell ref="E24:G24"/>
    <mergeCell ref="D36:E36"/>
    <mergeCell ref="O36:Q36"/>
    <mergeCell ref="H36:I36"/>
    <mergeCell ref="F37:G37"/>
    <mergeCell ref="L36:N36"/>
    <mergeCell ref="E35:J35"/>
    <mergeCell ref="E34:J34"/>
    <mergeCell ref="E33:J33"/>
    <mergeCell ref="E32:J32"/>
    <mergeCell ref="H37:I37"/>
    <mergeCell ref="J37:K37"/>
    <mergeCell ref="L37:N37"/>
    <mergeCell ref="O37:Q37"/>
    <mergeCell ref="J46:K46"/>
    <mergeCell ref="L46:N46"/>
    <mergeCell ref="O46:Q46"/>
    <mergeCell ref="O38:Q38"/>
    <mergeCell ref="H39:I39"/>
    <mergeCell ref="F48:G48"/>
    <mergeCell ref="D49:E49"/>
    <mergeCell ref="F49:G49"/>
    <mergeCell ref="D50:E50"/>
    <mergeCell ref="F50:G50"/>
    <mergeCell ref="F38:G38"/>
    <mergeCell ref="D38:E38"/>
    <mergeCell ref="F44:G44"/>
    <mergeCell ref="D44:E44"/>
    <mergeCell ref="F43:G43"/>
    <mergeCell ref="D43:E43"/>
    <mergeCell ref="H38:I38"/>
    <mergeCell ref="J38:K38"/>
    <mergeCell ref="L38:N38"/>
    <mergeCell ref="F39:G39"/>
    <mergeCell ref="D39:E39"/>
    <mergeCell ref="F46:G46"/>
    <mergeCell ref="D46:E46"/>
    <mergeCell ref="J39:K39"/>
    <mergeCell ref="D54:E54"/>
    <mergeCell ref="D51:E51"/>
    <mergeCell ref="D61:E61"/>
    <mergeCell ref="F61:G61"/>
    <mergeCell ref="D56:E56"/>
    <mergeCell ref="F56:G56"/>
    <mergeCell ref="D57:E57"/>
    <mergeCell ref="F57:G57"/>
    <mergeCell ref="D58:E58"/>
    <mergeCell ref="F58:G58"/>
    <mergeCell ref="D59:E59"/>
    <mergeCell ref="F59:G59"/>
    <mergeCell ref="D60:E60"/>
    <mergeCell ref="F60:G60"/>
    <mergeCell ref="F55:G55"/>
    <mergeCell ref="M29:O29"/>
    <mergeCell ref="J29:L29"/>
    <mergeCell ref="H29:I29"/>
    <mergeCell ref="E17:I17"/>
    <mergeCell ref="E21:O21"/>
    <mergeCell ref="E20:O20"/>
    <mergeCell ref="M25:O25"/>
    <mergeCell ref="M24:O24"/>
    <mergeCell ref="J26:L26"/>
    <mergeCell ref="J25:L25"/>
    <mergeCell ref="M27:O27"/>
    <mergeCell ref="E28:G28"/>
    <mergeCell ref="H28:I28"/>
    <mergeCell ref="H11:I11"/>
    <mergeCell ref="M13:O13"/>
    <mergeCell ref="M11:O11"/>
    <mergeCell ref="J13:L13"/>
    <mergeCell ref="E4:U4"/>
    <mergeCell ref="E6:I6"/>
    <mergeCell ref="J11:L11"/>
    <mergeCell ref="E15:I15"/>
    <mergeCell ref="E19:I19"/>
    <mergeCell ref="E18:I18"/>
    <mergeCell ref="E14:G14"/>
    <mergeCell ref="M12:O12"/>
    <mergeCell ref="M14:O14"/>
    <mergeCell ref="E12:G12"/>
    <mergeCell ref="E7:U7"/>
    <mergeCell ref="E8:U8"/>
    <mergeCell ref="R36:T36"/>
    <mergeCell ref="H25:I25"/>
    <mergeCell ref="H24:I24"/>
    <mergeCell ref="E13:G13"/>
    <mergeCell ref="M26:O26"/>
    <mergeCell ref="E22:G22"/>
    <mergeCell ref="H22:I22"/>
    <mergeCell ref="J22:L22"/>
    <mergeCell ref="M22:O22"/>
    <mergeCell ref="E23:G23"/>
    <mergeCell ref="H23:I23"/>
    <mergeCell ref="J23:L23"/>
    <mergeCell ref="M23:O23"/>
    <mergeCell ref="E26:G26"/>
    <mergeCell ref="J28:L28"/>
    <mergeCell ref="J36:K36"/>
    <mergeCell ref="E31:J31"/>
    <mergeCell ref="J24:L24"/>
    <mergeCell ref="H26:I26"/>
    <mergeCell ref="E11:G11"/>
    <mergeCell ref="E29:G29"/>
    <mergeCell ref="H13:I13"/>
  </mergeCells>
  <phoneticPr fontId="1"/>
  <dataValidations count="4">
    <dataValidation type="list" showInputMessage="1" showErrorMessage="1" sqref="E3:H3" xr:uid="{0A484593-B02C-45F4-8862-CAB1FCDA54CD}">
      <formula1>都道府県</formula1>
    </dataValidation>
    <dataValidation type="list" errorStyle="warning" showInputMessage="1" showErrorMessage="1" sqref="F38:G62" xr:uid="{DC0CB92B-0CBF-4A80-884C-8269164D6A35}">
      <formula1>位置</formula1>
    </dataValidation>
    <dataValidation type="list" showInputMessage="1" showErrorMessage="1" sqref="E31:J31 E34:J34" xr:uid="{6893D7AD-FA00-4865-9F63-1A9C5F7EFEC4}">
      <formula1>資格</formula1>
    </dataValidation>
    <dataValidation type="list" errorStyle="warning" allowBlank="1" showInputMessage="1" showErrorMessage="1" sqref="E2:U2" xr:uid="{D30D0D1E-6B6D-4B91-825C-B21490A4E7BF}">
      <formula1>大会名</formula1>
    </dataValidation>
  </dataValidations>
  <pageMargins left="0.59055118110236215" right="0.59055118110236215" top="0.59055118110236215" bottom="0.59055118110236215" header="0" footer="0"/>
  <pageSetup paperSize="9" scale="3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監督・コーチではありません。" xr:uid="{E1541060-7B96-47D0-9C8A-4F5737FED02F}">
          <x14:formula1>
            <xm:f>リスト!$C$2:$C$4</xm:f>
          </x14:formula1>
          <xm:sqref>E30:J30 E33:J33</xm:sqref>
        </x14:dataValidation>
        <x14:dataValidation type="list" allowBlank="1" showInputMessage="1" showErrorMessage="1" xr:uid="{C48D66EC-9026-4A05-9FB3-FF6D1E54813D}">
          <x14:formula1>
            <xm:f>リスト!$F$2:$F$4</xm:f>
          </x14:formula1>
          <xm:sqref>U37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68A7-10E3-47DA-A62F-7FBC13B88AD1}">
  <sheetPr codeName="Sheet2">
    <tabColor rgb="FFFFC000"/>
  </sheetPr>
  <dimension ref="A1:CD31"/>
  <sheetViews>
    <sheetView showZeros="0" view="pageBreakPreview" topLeftCell="A13" zoomScaleNormal="100" zoomScaleSheetLayoutView="100" workbookViewId="0">
      <selection activeCell="BJ23" sqref="BJ23"/>
    </sheetView>
  </sheetViews>
  <sheetFormatPr defaultColWidth="1.59765625" defaultRowHeight="18" customHeight="1" x14ac:dyDescent="0.45"/>
  <cols>
    <col min="1" max="16384" width="1.59765625" style="54"/>
  </cols>
  <sheetData>
    <row r="1" spans="1:82" ht="18" customHeight="1" x14ac:dyDescent="0.45">
      <c r="A1" s="50" t="s">
        <v>101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</row>
    <row r="2" spans="1:82" ht="18" customHeight="1" x14ac:dyDescent="0.4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</row>
    <row r="3" spans="1:82" ht="18" customHeight="1" x14ac:dyDescent="0.45">
      <c r="A3" s="272" t="str">
        <f>入力シート!AA2</f>
        <v>第40回 全日本壮年ソフトボール大会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58"/>
      <c r="BX3" s="58"/>
      <c r="BY3" s="58"/>
      <c r="BZ3" s="58"/>
      <c r="CA3" s="58"/>
      <c r="CB3" s="58"/>
      <c r="CC3" s="58"/>
      <c r="CD3" s="58"/>
    </row>
    <row r="4" spans="1:82" ht="18" customHeight="1" x14ac:dyDescent="0.45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58"/>
      <c r="BX4" s="58"/>
      <c r="BY4" s="58"/>
      <c r="BZ4" s="58"/>
      <c r="CA4" s="58"/>
      <c r="CB4" s="58"/>
      <c r="CC4" s="58"/>
      <c r="CD4" s="58"/>
    </row>
    <row r="6" spans="1:82" ht="18" customHeight="1" x14ac:dyDescent="0.45">
      <c r="A6" s="317" t="s">
        <v>58</v>
      </c>
      <c r="B6" s="316"/>
      <c r="C6" s="316"/>
      <c r="D6" s="316"/>
      <c r="E6" s="316"/>
      <c r="F6" s="316"/>
      <c r="G6" s="316"/>
      <c r="H6" s="316"/>
      <c r="I6" s="316"/>
      <c r="J6" s="318"/>
      <c r="K6" s="285" t="str">
        <f>入力シート!AA3</f>
        <v/>
      </c>
      <c r="L6" s="286"/>
      <c r="M6" s="286"/>
      <c r="N6" s="286"/>
      <c r="O6" s="286"/>
      <c r="P6" s="286"/>
      <c r="Q6" s="286"/>
      <c r="R6" s="286"/>
      <c r="S6" s="287"/>
    </row>
    <row r="7" spans="1:82" ht="18" customHeight="1" x14ac:dyDescent="0.45">
      <c r="A7" s="319"/>
      <c r="B7" s="320"/>
      <c r="C7" s="320"/>
      <c r="D7" s="320"/>
      <c r="E7" s="320"/>
      <c r="F7" s="320"/>
      <c r="G7" s="320"/>
      <c r="H7" s="320"/>
      <c r="I7" s="320"/>
      <c r="J7" s="321"/>
      <c r="K7" s="288"/>
      <c r="L7" s="289"/>
      <c r="M7" s="289"/>
      <c r="N7" s="289"/>
      <c r="O7" s="289"/>
      <c r="P7" s="289"/>
      <c r="Q7" s="289"/>
      <c r="R7" s="289"/>
      <c r="S7" s="290"/>
    </row>
    <row r="8" spans="1:82" ht="18" customHeight="1" x14ac:dyDescent="0.45">
      <c r="A8" s="323" t="s">
        <v>2</v>
      </c>
      <c r="B8" s="324"/>
      <c r="C8" s="324"/>
      <c r="D8" s="324"/>
      <c r="E8" s="324"/>
      <c r="F8" s="324"/>
      <c r="G8" s="324"/>
      <c r="H8" s="324"/>
      <c r="I8" s="324"/>
      <c r="J8" s="325"/>
      <c r="K8" s="56"/>
      <c r="L8" s="283" t="str">
        <f>入力シート!AA4</f>
        <v/>
      </c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4"/>
      <c r="AI8" s="273" t="s">
        <v>72</v>
      </c>
      <c r="AJ8" s="274"/>
      <c r="AK8" s="274"/>
      <c r="AL8" s="275"/>
      <c r="AM8" s="273" t="s">
        <v>73</v>
      </c>
      <c r="AN8" s="274"/>
      <c r="AO8" s="300" t="str">
        <f>入力シート!AA6</f>
        <v/>
      </c>
      <c r="AP8" s="300"/>
      <c r="AQ8" s="300"/>
      <c r="AR8" s="300"/>
      <c r="AS8" s="300"/>
      <c r="AT8" s="300"/>
      <c r="AU8" s="300"/>
      <c r="AV8" s="300"/>
      <c r="AW8" s="300"/>
      <c r="AX8" s="300"/>
      <c r="AY8" s="300"/>
      <c r="AZ8" s="300"/>
      <c r="BA8" s="300"/>
      <c r="BB8" s="300"/>
      <c r="BC8" s="300"/>
      <c r="BD8" s="300"/>
      <c r="BE8" s="300"/>
      <c r="BF8" s="300"/>
      <c r="BG8" s="300"/>
      <c r="BH8" s="300"/>
      <c r="BI8" s="300"/>
      <c r="BJ8" s="300"/>
      <c r="BK8" s="300"/>
      <c r="BL8" s="300"/>
      <c r="BM8" s="300"/>
      <c r="BN8" s="300"/>
      <c r="BO8" s="300"/>
      <c r="BP8" s="300"/>
      <c r="BQ8" s="300"/>
      <c r="BR8" s="300"/>
      <c r="BS8" s="300"/>
      <c r="BT8" s="300"/>
      <c r="BU8" s="300"/>
      <c r="BV8" s="301"/>
      <c r="BW8" s="59"/>
      <c r="BX8" s="59"/>
      <c r="BY8" s="59"/>
      <c r="BZ8" s="59"/>
      <c r="CA8" s="59"/>
      <c r="CB8" s="59"/>
      <c r="CC8" s="59"/>
      <c r="CD8" s="59"/>
    </row>
    <row r="9" spans="1:82" ht="18" customHeight="1" x14ac:dyDescent="0.45">
      <c r="A9" s="326" t="s">
        <v>3</v>
      </c>
      <c r="B9" s="327"/>
      <c r="C9" s="327"/>
      <c r="D9" s="327"/>
      <c r="E9" s="327"/>
      <c r="F9" s="327"/>
      <c r="G9" s="327"/>
      <c r="H9" s="327"/>
      <c r="I9" s="327"/>
      <c r="J9" s="328"/>
      <c r="K9" s="52"/>
      <c r="L9" s="329">
        <f>入力シート!E5</f>
        <v>0</v>
      </c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1"/>
      <c r="AI9" s="276"/>
      <c r="AJ9" s="277"/>
      <c r="AK9" s="277"/>
      <c r="AL9" s="278"/>
      <c r="AM9" s="53"/>
      <c r="AN9" s="302" t="str">
        <f>入力シート!AA8</f>
        <v/>
      </c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3"/>
      <c r="BW9" s="55"/>
      <c r="BX9" s="55"/>
      <c r="BY9" s="55"/>
      <c r="BZ9" s="55"/>
      <c r="CA9" s="55"/>
      <c r="CB9" s="55"/>
      <c r="CC9" s="55"/>
      <c r="CD9" s="55"/>
    </row>
    <row r="10" spans="1:82" ht="18" customHeight="1" x14ac:dyDescent="0.45">
      <c r="A10" s="279"/>
      <c r="B10" s="280"/>
      <c r="C10" s="280"/>
      <c r="D10" s="280"/>
      <c r="E10" s="280"/>
      <c r="F10" s="280"/>
      <c r="G10" s="280"/>
      <c r="H10" s="280"/>
      <c r="I10" s="280"/>
      <c r="J10" s="281"/>
      <c r="K10" s="51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3"/>
      <c r="AI10" s="279"/>
      <c r="AJ10" s="280"/>
      <c r="AK10" s="280"/>
      <c r="AL10" s="281"/>
      <c r="AM10" s="57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5"/>
      <c r="BW10" s="55"/>
      <c r="BX10" s="55"/>
      <c r="BY10" s="55"/>
      <c r="BZ10" s="55"/>
      <c r="CA10" s="55"/>
      <c r="CB10" s="55"/>
      <c r="CC10" s="55"/>
      <c r="CD10" s="55"/>
    </row>
    <row r="11" spans="1:82" ht="18" customHeight="1" x14ac:dyDescent="0.45">
      <c r="A11" s="273" t="s">
        <v>59</v>
      </c>
      <c r="B11" s="274"/>
      <c r="C11" s="274"/>
      <c r="D11" s="274"/>
      <c r="E11" s="274"/>
      <c r="F11" s="274"/>
      <c r="G11" s="274"/>
      <c r="H11" s="274"/>
      <c r="I11" s="274"/>
      <c r="J11" s="275"/>
      <c r="K11" s="285" t="str">
        <f>入力シート!AA12</f>
        <v/>
      </c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7"/>
      <c r="W11" s="291" t="s">
        <v>62</v>
      </c>
      <c r="X11" s="291"/>
      <c r="Y11" s="291"/>
      <c r="Z11" s="291"/>
      <c r="AA11" s="291"/>
      <c r="AB11" s="291"/>
      <c r="AC11" s="291"/>
      <c r="AD11" s="291"/>
      <c r="AE11" s="292" t="str">
        <f>入力シート!AA27</f>
        <v/>
      </c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73" t="s">
        <v>322</v>
      </c>
      <c r="AR11" s="274"/>
      <c r="AS11" s="274"/>
      <c r="AT11" s="274"/>
      <c r="AU11" s="274"/>
      <c r="AV11" s="275"/>
      <c r="AW11" s="307" t="str">
        <f>入力シート!AA14</f>
        <v/>
      </c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5"/>
    </row>
    <row r="12" spans="1:82" ht="18" customHeight="1" x14ac:dyDescent="0.45">
      <c r="A12" s="279"/>
      <c r="B12" s="280"/>
      <c r="C12" s="280"/>
      <c r="D12" s="280"/>
      <c r="E12" s="280"/>
      <c r="F12" s="280"/>
      <c r="G12" s="280"/>
      <c r="H12" s="280"/>
      <c r="I12" s="280"/>
      <c r="J12" s="281"/>
      <c r="K12" s="288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90"/>
      <c r="W12" s="291"/>
      <c r="X12" s="291"/>
      <c r="Y12" s="291"/>
      <c r="Z12" s="291"/>
      <c r="AA12" s="291"/>
      <c r="AB12" s="291"/>
      <c r="AC12" s="291"/>
      <c r="AD12" s="291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79"/>
      <c r="AR12" s="280"/>
      <c r="AS12" s="280"/>
      <c r="AT12" s="280"/>
      <c r="AU12" s="280"/>
      <c r="AV12" s="281"/>
      <c r="AW12" s="279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1"/>
    </row>
    <row r="13" spans="1:82" ht="18" customHeight="1" x14ac:dyDescent="0.45">
      <c r="A13" s="273" t="s">
        <v>333</v>
      </c>
      <c r="B13" s="274"/>
      <c r="C13" s="274"/>
      <c r="D13" s="274"/>
      <c r="E13" s="274"/>
      <c r="F13" s="274"/>
      <c r="G13" s="275"/>
      <c r="H13" s="273">
        <v>30</v>
      </c>
      <c r="I13" s="274"/>
      <c r="J13" s="275"/>
      <c r="K13" s="285" t="str">
        <f>入力シート!AA24</f>
        <v/>
      </c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7"/>
      <c r="W13" s="294" t="s">
        <v>82</v>
      </c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8"/>
      <c r="AQ13" s="276" t="s">
        <v>15</v>
      </c>
      <c r="AR13" s="277"/>
      <c r="AS13" s="277"/>
      <c r="AT13" s="277"/>
      <c r="AU13" s="277"/>
      <c r="AV13" s="278"/>
      <c r="AW13" s="54" t="s">
        <v>73</v>
      </c>
      <c r="AX13" s="76"/>
      <c r="AY13" s="315">
        <f>入力シート!E15</f>
        <v>0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16"/>
      <c r="BT13" s="77"/>
      <c r="BU13" s="77"/>
      <c r="BV13" s="78"/>
      <c r="BW13" s="59"/>
      <c r="BX13" s="59"/>
      <c r="BY13" s="59"/>
      <c r="BZ13" s="59"/>
      <c r="CA13" s="59"/>
      <c r="CB13" s="59"/>
      <c r="CC13" s="59"/>
      <c r="CD13" s="59"/>
    </row>
    <row r="14" spans="1:82" ht="18" customHeight="1" x14ac:dyDescent="0.45">
      <c r="A14" s="279"/>
      <c r="B14" s="280"/>
      <c r="C14" s="280"/>
      <c r="D14" s="280"/>
      <c r="E14" s="280"/>
      <c r="F14" s="280"/>
      <c r="G14" s="281"/>
      <c r="H14" s="279"/>
      <c r="I14" s="280"/>
      <c r="J14" s="281"/>
      <c r="K14" s="288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90"/>
      <c r="W14" s="296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9"/>
      <c r="AQ14" s="276"/>
      <c r="AR14" s="277"/>
      <c r="AS14" s="277"/>
      <c r="AT14" s="277"/>
      <c r="AU14" s="277"/>
      <c r="AV14" s="278"/>
      <c r="AW14" s="311" t="str">
        <f>入力シート!AA16</f>
        <v/>
      </c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2"/>
      <c r="BU14" s="312"/>
      <c r="BV14" s="313"/>
      <c r="BW14" s="55"/>
      <c r="BX14" s="55"/>
      <c r="BY14" s="55"/>
      <c r="BZ14" s="55"/>
      <c r="CA14" s="55"/>
      <c r="CB14" s="55"/>
      <c r="CC14" s="55"/>
      <c r="CD14" s="55"/>
    </row>
    <row r="15" spans="1:82" ht="18" customHeight="1" x14ac:dyDescent="0.45">
      <c r="A15" s="273" t="s">
        <v>334</v>
      </c>
      <c r="B15" s="274"/>
      <c r="C15" s="274"/>
      <c r="D15" s="274"/>
      <c r="E15" s="274"/>
      <c r="F15" s="274"/>
      <c r="G15" s="275"/>
      <c r="H15" s="273">
        <v>31</v>
      </c>
      <c r="I15" s="274"/>
      <c r="J15" s="275"/>
      <c r="K15" s="285" t="str">
        <f>入力シート!AA25</f>
        <v/>
      </c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7"/>
      <c r="W15" s="294" t="s">
        <v>319</v>
      </c>
      <c r="X15" s="295"/>
      <c r="Y15" s="295"/>
      <c r="Z15" s="295"/>
      <c r="AA15" s="295"/>
      <c r="AB15" s="295"/>
      <c r="AC15" s="295"/>
      <c r="AD15" s="295"/>
      <c r="AE15" s="306" t="str">
        <f>入力シート!AA29</f>
        <v/>
      </c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7"/>
      <c r="AQ15" s="276"/>
      <c r="AR15" s="277"/>
      <c r="AS15" s="277"/>
      <c r="AT15" s="277"/>
      <c r="AU15" s="277"/>
      <c r="AV15" s="278"/>
      <c r="AW15" s="314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3"/>
      <c r="BW15" s="55"/>
      <c r="BX15" s="55"/>
      <c r="BY15" s="55"/>
      <c r="BZ15" s="55"/>
      <c r="CA15" s="55"/>
      <c r="CB15" s="55"/>
      <c r="CC15" s="55"/>
      <c r="CD15" s="55"/>
    </row>
    <row r="16" spans="1:82" ht="18" customHeight="1" x14ac:dyDescent="0.45">
      <c r="A16" s="279"/>
      <c r="B16" s="280"/>
      <c r="C16" s="280"/>
      <c r="D16" s="280"/>
      <c r="E16" s="280"/>
      <c r="F16" s="280"/>
      <c r="G16" s="281"/>
      <c r="H16" s="279"/>
      <c r="I16" s="280"/>
      <c r="J16" s="281"/>
      <c r="K16" s="288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296"/>
      <c r="X16" s="297"/>
      <c r="Y16" s="297"/>
      <c r="Z16" s="297"/>
      <c r="AA16" s="297"/>
      <c r="AB16" s="297"/>
      <c r="AC16" s="297"/>
      <c r="AD16" s="297"/>
      <c r="AE16" s="288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90"/>
      <c r="AQ16" s="276"/>
      <c r="AR16" s="277"/>
      <c r="AS16" s="277"/>
      <c r="AT16" s="277"/>
      <c r="AU16" s="277"/>
      <c r="AV16" s="278"/>
      <c r="AW16" s="314"/>
      <c r="AX16" s="312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312"/>
      <c r="BV16" s="313"/>
      <c r="BW16" s="55"/>
      <c r="BX16" s="55"/>
      <c r="BY16" s="55"/>
      <c r="BZ16" s="55"/>
      <c r="CA16" s="55"/>
      <c r="CB16" s="55"/>
      <c r="CC16" s="55"/>
      <c r="CD16" s="55"/>
    </row>
    <row r="17" spans="1:82" ht="18" customHeight="1" x14ac:dyDescent="0.45">
      <c r="A17" s="273" t="s">
        <v>334</v>
      </c>
      <c r="B17" s="274"/>
      <c r="C17" s="274"/>
      <c r="D17" s="274"/>
      <c r="E17" s="274"/>
      <c r="F17" s="274"/>
      <c r="G17" s="275"/>
      <c r="H17" s="273">
        <v>32</v>
      </c>
      <c r="I17" s="274"/>
      <c r="J17" s="275"/>
      <c r="K17" s="285" t="str">
        <f>入力シート!AA26</f>
        <v/>
      </c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7"/>
      <c r="W17" s="273" t="s">
        <v>63</v>
      </c>
      <c r="X17" s="274"/>
      <c r="Y17" s="274"/>
      <c r="Z17" s="274"/>
      <c r="AA17" s="274"/>
      <c r="AB17" s="274"/>
      <c r="AC17" s="274"/>
      <c r="AD17" s="275"/>
      <c r="AE17" s="285" t="str">
        <f>入力シート!AA28</f>
        <v/>
      </c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7"/>
      <c r="AQ17" s="276"/>
      <c r="AR17" s="277"/>
      <c r="AS17" s="277"/>
      <c r="AT17" s="277"/>
      <c r="AU17" s="277"/>
      <c r="AV17" s="278"/>
      <c r="AW17" s="277" t="s">
        <v>323</v>
      </c>
      <c r="AX17" s="277"/>
      <c r="AY17" s="277"/>
      <c r="AZ17" s="277"/>
      <c r="BA17" s="309">
        <f>入力シート!E17</f>
        <v>0</v>
      </c>
      <c r="BB17" s="308"/>
      <c r="BC17" s="308"/>
      <c r="BD17" s="308"/>
      <c r="BE17" s="308"/>
      <c r="BF17" s="308"/>
      <c r="BG17" s="308"/>
      <c r="BH17" s="308"/>
      <c r="BI17" s="308"/>
      <c r="BJ17" s="308" t="s">
        <v>324</v>
      </c>
      <c r="BK17" s="308"/>
      <c r="BL17" s="308"/>
      <c r="BM17" s="309">
        <f>入力シート!E18</f>
        <v>0</v>
      </c>
      <c r="BN17" s="308"/>
      <c r="BO17" s="308"/>
      <c r="BP17" s="308"/>
      <c r="BQ17" s="308"/>
      <c r="BR17" s="308"/>
      <c r="BS17" s="308"/>
      <c r="BT17" s="308"/>
      <c r="BU17" s="308"/>
      <c r="BV17" s="310"/>
      <c r="BW17" s="59"/>
      <c r="BX17" s="59"/>
      <c r="BY17" s="59"/>
      <c r="BZ17" s="59"/>
      <c r="CA17" s="59"/>
      <c r="CB17" s="59"/>
      <c r="CC17" s="59"/>
      <c r="CD17" s="59"/>
    </row>
    <row r="18" spans="1:82" ht="18" customHeight="1" x14ac:dyDescent="0.45">
      <c r="A18" s="279"/>
      <c r="B18" s="280"/>
      <c r="C18" s="280"/>
      <c r="D18" s="280"/>
      <c r="E18" s="280"/>
      <c r="F18" s="280"/>
      <c r="G18" s="281"/>
      <c r="H18" s="279"/>
      <c r="I18" s="280"/>
      <c r="J18" s="281"/>
      <c r="K18" s="288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90"/>
      <c r="W18" s="279"/>
      <c r="X18" s="280"/>
      <c r="Y18" s="280"/>
      <c r="Z18" s="280"/>
      <c r="AA18" s="280"/>
      <c r="AB18" s="280"/>
      <c r="AC18" s="280"/>
      <c r="AD18" s="281"/>
      <c r="AE18" s="288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90"/>
      <c r="AQ18" s="279"/>
      <c r="AR18" s="280"/>
      <c r="AS18" s="280"/>
      <c r="AT18" s="280"/>
      <c r="AU18" s="280"/>
      <c r="AV18" s="281"/>
      <c r="AW18" s="280" t="s">
        <v>345</v>
      </c>
      <c r="AX18" s="280"/>
      <c r="AY18" s="280"/>
      <c r="AZ18" s="280"/>
      <c r="BA18" s="82"/>
      <c r="BB18" s="266">
        <f>入力シート!E20</f>
        <v>0</v>
      </c>
      <c r="BC18" s="266"/>
      <c r="BD18" s="266"/>
      <c r="BE18" s="266"/>
      <c r="BF18" s="266"/>
      <c r="BG18" s="266"/>
      <c r="BH18" s="266"/>
      <c r="BI18" s="266"/>
      <c r="BJ18" s="266"/>
      <c r="BK18" s="266"/>
      <c r="BL18" s="266"/>
      <c r="BM18" s="266"/>
      <c r="BN18" s="266"/>
      <c r="BO18" s="266"/>
      <c r="BP18" s="266"/>
      <c r="BQ18" s="266"/>
      <c r="BR18" s="266"/>
      <c r="BS18" s="266"/>
      <c r="BT18" s="266"/>
      <c r="BU18" s="266"/>
      <c r="BV18" s="267"/>
      <c r="BW18" s="59"/>
      <c r="BX18" s="59"/>
      <c r="BY18" s="59"/>
      <c r="BZ18" s="59"/>
      <c r="CA18" s="59"/>
      <c r="CB18" s="59"/>
      <c r="CC18" s="59"/>
      <c r="CD18" s="59"/>
    </row>
    <row r="19" spans="1:82" ht="18" customHeight="1" x14ac:dyDescent="0.1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</row>
    <row r="20" spans="1:82" ht="18" customHeight="1" x14ac:dyDescent="0.1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265">
        <v>7</v>
      </c>
      <c r="AV20" s="265"/>
      <c r="AW20" s="265"/>
      <c r="AX20" s="265"/>
      <c r="AY20" s="61"/>
      <c r="AZ20" s="61"/>
      <c r="BA20" s="61"/>
      <c r="BB20" s="265"/>
      <c r="BC20" s="265"/>
      <c r="BD20" s="265"/>
      <c r="BE20" s="265"/>
      <c r="BF20" s="61"/>
      <c r="BG20" s="61"/>
      <c r="BH20" s="61"/>
      <c r="BI20" s="265"/>
      <c r="BJ20" s="265"/>
      <c r="BK20" s="265"/>
      <c r="BL20" s="265"/>
      <c r="BM20" s="61"/>
      <c r="BN20" s="61"/>
      <c r="BO20" s="61"/>
      <c r="BP20" s="61"/>
      <c r="BQ20" s="61"/>
      <c r="BR20" s="61"/>
      <c r="BS20" s="61"/>
      <c r="BT20" s="61"/>
      <c r="BU20" s="61"/>
      <c r="BV20" s="61"/>
    </row>
    <row r="21" spans="1:82" ht="18" customHeight="1" x14ac:dyDescent="0.15">
      <c r="A21" s="270" t="s">
        <v>306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64" t="s">
        <v>79</v>
      </c>
      <c r="AQ21" s="264"/>
      <c r="AR21" s="264"/>
      <c r="AS21" s="264"/>
      <c r="AT21" s="264"/>
      <c r="AU21" s="265"/>
      <c r="AV21" s="265"/>
      <c r="AW21" s="265"/>
      <c r="AX21" s="265"/>
      <c r="AY21" s="264" t="s">
        <v>308</v>
      </c>
      <c r="AZ21" s="264"/>
      <c r="BA21" s="264"/>
      <c r="BB21" s="265"/>
      <c r="BC21" s="265"/>
      <c r="BD21" s="265"/>
      <c r="BE21" s="265"/>
      <c r="BF21" s="264" t="s">
        <v>309</v>
      </c>
      <c r="BG21" s="264"/>
      <c r="BH21" s="264"/>
      <c r="BI21" s="265"/>
      <c r="BJ21" s="265"/>
      <c r="BK21" s="265"/>
      <c r="BL21" s="265"/>
      <c r="BM21" s="264" t="s">
        <v>80</v>
      </c>
      <c r="BN21" s="264"/>
      <c r="BO21" s="264"/>
      <c r="BP21" s="61"/>
      <c r="BQ21" s="61"/>
      <c r="BR21" s="61"/>
      <c r="BS21" s="61"/>
      <c r="BT21" s="61"/>
      <c r="BU21" s="61"/>
      <c r="BV21" s="61"/>
    </row>
    <row r="22" spans="1:82" ht="18" customHeight="1" x14ac:dyDescent="0.1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</row>
    <row r="23" spans="1:82" ht="18" customHeight="1" x14ac:dyDescent="0.15">
      <c r="A23" s="270" t="s">
        <v>60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</row>
    <row r="24" spans="1:82" ht="18" customHeight="1" x14ac:dyDescent="0.15">
      <c r="A24" s="270" t="s">
        <v>61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270" t="s">
        <v>81</v>
      </c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1" t="str">
        <f>入力シート!AA12</f>
        <v/>
      </c>
      <c r="BH24" s="271"/>
      <c r="BI24" s="271"/>
      <c r="BJ24" s="271"/>
      <c r="BK24" s="271"/>
      <c r="BL24" s="271"/>
      <c r="BM24" s="271"/>
      <c r="BN24" s="271"/>
      <c r="BO24" s="271"/>
      <c r="BP24" s="271"/>
      <c r="BQ24" s="271"/>
      <c r="BR24" s="271"/>
      <c r="BS24" s="271"/>
      <c r="BT24" s="282" t="s">
        <v>307</v>
      </c>
      <c r="BU24" s="282"/>
      <c r="BV24" s="62"/>
      <c r="BW24" s="59"/>
      <c r="BX24" s="59"/>
    </row>
    <row r="25" spans="1:82" ht="18" customHeight="1" x14ac:dyDescent="0.1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270"/>
      <c r="AQ25" s="270"/>
      <c r="AR25" s="270"/>
      <c r="AS25" s="270"/>
      <c r="AT25" s="270"/>
      <c r="AU25" s="270"/>
      <c r="AV25" s="270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1"/>
      <c r="BH25" s="271"/>
      <c r="BI25" s="271"/>
      <c r="BJ25" s="271"/>
      <c r="BK25" s="271"/>
      <c r="BL25" s="271"/>
      <c r="BM25" s="271"/>
      <c r="BN25" s="271"/>
      <c r="BO25" s="271"/>
      <c r="BP25" s="271"/>
      <c r="BQ25" s="271"/>
      <c r="BR25" s="271"/>
      <c r="BS25" s="271"/>
      <c r="BT25" s="282"/>
      <c r="BU25" s="282"/>
      <c r="BV25" s="62"/>
      <c r="BW25" s="59"/>
      <c r="BX25" s="59"/>
    </row>
    <row r="26" spans="1:82" ht="18" customHeight="1" x14ac:dyDescent="0.1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265">
        <v>7</v>
      </c>
      <c r="AV26" s="265"/>
      <c r="AW26" s="265"/>
      <c r="AX26" s="265"/>
      <c r="AY26" s="61"/>
      <c r="AZ26" s="61"/>
      <c r="BA26" s="61"/>
      <c r="BB26" s="265"/>
      <c r="BC26" s="265"/>
      <c r="BD26" s="265"/>
      <c r="BE26" s="265"/>
      <c r="BF26" s="61"/>
      <c r="BG26" s="61"/>
      <c r="BH26" s="61"/>
      <c r="BI26" s="265"/>
      <c r="BJ26" s="265"/>
      <c r="BK26" s="265"/>
      <c r="BL26" s="265"/>
      <c r="BM26" s="61"/>
      <c r="BN26" s="61"/>
      <c r="BO26" s="61"/>
      <c r="BP26" s="61"/>
      <c r="BQ26" s="61"/>
      <c r="BR26" s="61"/>
      <c r="BS26" s="61"/>
      <c r="BT26" s="61"/>
      <c r="BU26" s="61"/>
      <c r="BV26" s="61"/>
    </row>
    <row r="27" spans="1:82" ht="18" customHeight="1" x14ac:dyDescent="0.15">
      <c r="A27" s="270" t="s">
        <v>78</v>
      </c>
      <c r="B27" s="270"/>
      <c r="C27" s="270"/>
      <c r="D27" s="270"/>
      <c r="E27" s="270"/>
      <c r="F27" s="270"/>
      <c r="G27" s="270"/>
      <c r="H27" s="270"/>
      <c r="I27" s="322" t="str">
        <f>入力シート!AA3</f>
        <v/>
      </c>
      <c r="J27" s="322"/>
      <c r="K27" s="322"/>
      <c r="L27" s="322"/>
      <c r="M27" s="322"/>
      <c r="N27" s="322"/>
      <c r="O27" s="322"/>
      <c r="P27" s="322"/>
      <c r="Q27" s="270" t="s">
        <v>310</v>
      </c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64" t="s">
        <v>79</v>
      </c>
      <c r="AQ27" s="264"/>
      <c r="AR27" s="264"/>
      <c r="AS27" s="264"/>
      <c r="AT27" s="264"/>
      <c r="AU27" s="265"/>
      <c r="AV27" s="265"/>
      <c r="AW27" s="265"/>
      <c r="AX27" s="265"/>
      <c r="AY27" s="264" t="s">
        <v>308</v>
      </c>
      <c r="AZ27" s="264"/>
      <c r="BA27" s="264"/>
      <c r="BB27" s="265"/>
      <c r="BC27" s="265"/>
      <c r="BD27" s="265"/>
      <c r="BE27" s="265"/>
      <c r="BF27" s="264" t="s">
        <v>309</v>
      </c>
      <c r="BG27" s="264"/>
      <c r="BH27" s="264"/>
      <c r="BI27" s="265"/>
      <c r="BJ27" s="265"/>
      <c r="BK27" s="265"/>
      <c r="BL27" s="265"/>
      <c r="BM27" s="264" t="s">
        <v>80</v>
      </c>
      <c r="BN27" s="264"/>
      <c r="BO27" s="264"/>
      <c r="BP27" s="61"/>
      <c r="BQ27" s="61"/>
      <c r="BR27" s="61"/>
      <c r="BS27" s="61"/>
      <c r="BT27" s="61"/>
      <c r="BU27" s="61"/>
      <c r="BV27" s="61"/>
    </row>
    <row r="28" spans="1:82" ht="18" customHeight="1" x14ac:dyDescent="0.15">
      <c r="A28" s="61"/>
      <c r="B28" s="61"/>
      <c r="C28" s="61"/>
      <c r="D28" s="61"/>
      <c r="E28" s="61"/>
      <c r="F28" s="61"/>
      <c r="G28" s="61"/>
      <c r="H28" s="61"/>
      <c r="I28" s="61"/>
      <c r="J28" s="62"/>
      <c r="K28" s="62"/>
      <c r="L28" s="62"/>
      <c r="M28" s="62"/>
      <c r="N28" s="62"/>
      <c r="O28" s="62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</row>
    <row r="29" spans="1:82" ht="18" customHeight="1" x14ac:dyDescent="0.15">
      <c r="A29" s="270" t="s">
        <v>325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269" t="str">
        <f>入力シート!AA3</f>
        <v/>
      </c>
      <c r="AQ29" s="269"/>
      <c r="AR29" s="269"/>
      <c r="AS29" s="269"/>
      <c r="AT29" s="269"/>
      <c r="AU29" s="269"/>
      <c r="AV29" s="270" t="s">
        <v>315</v>
      </c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1" t="str">
        <f>入力シート!AA72</f>
        <v/>
      </c>
      <c r="BH29" s="271"/>
      <c r="BI29" s="271"/>
      <c r="BJ29" s="271"/>
      <c r="BK29" s="271"/>
      <c r="BL29" s="271"/>
      <c r="BM29" s="271"/>
      <c r="BN29" s="271"/>
      <c r="BO29" s="271"/>
      <c r="BP29" s="271"/>
      <c r="BQ29" s="271"/>
      <c r="BR29" s="271"/>
      <c r="BS29" s="271"/>
      <c r="BT29" s="268" t="s">
        <v>307</v>
      </c>
      <c r="BU29" s="268"/>
      <c r="BV29" s="61"/>
    </row>
    <row r="30" spans="1:82" ht="18" customHeight="1" x14ac:dyDescent="0.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269"/>
      <c r="AQ30" s="269"/>
      <c r="AR30" s="269"/>
      <c r="AS30" s="269"/>
      <c r="AT30" s="269"/>
      <c r="AU30" s="269"/>
      <c r="AV30" s="270"/>
      <c r="AW30" s="27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1"/>
      <c r="BH30" s="271"/>
      <c r="BI30" s="271"/>
      <c r="BJ30" s="271"/>
      <c r="BK30" s="271"/>
      <c r="BL30" s="271"/>
      <c r="BM30" s="271"/>
      <c r="BN30" s="271"/>
      <c r="BO30" s="271"/>
      <c r="BP30" s="271"/>
      <c r="BQ30" s="271"/>
      <c r="BR30" s="271"/>
      <c r="BS30" s="271"/>
      <c r="BT30" s="268"/>
      <c r="BU30" s="268"/>
      <c r="BV30" s="63"/>
      <c r="BW30" s="60"/>
      <c r="BX30" s="60"/>
    </row>
    <row r="31" spans="1:82" ht="18" customHeight="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2"/>
      <c r="AR31" s="62"/>
      <c r="AS31" s="62"/>
      <c r="AT31" s="62"/>
      <c r="AU31" s="62"/>
      <c r="AV31" s="62"/>
      <c r="AW31" s="62"/>
      <c r="AX31" s="62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0"/>
      <c r="BX31" s="60"/>
    </row>
  </sheetData>
  <sheetProtection algorithmName="SHA-512" hashValue="CYVtVMX5dxfXZ2G9Z8ZkPnEkRvUuNWdwlAJzCBSEF9gzevYYoEtX2EBMQNfOGxU9KI94eTLmaZAzH9FbglqzYA==" saltValue="+RTHbOR8ehYN0nMZSU92Ww==" spinCount="100000" sheet="1" objects="1" scenarios="1"/>
  <mergeCells count="68">
    <mergeCell ref="A6:J7"/>
    <mergeCell ref="A27:H27"/>
    <mergeCell ref="I27:P27"/>
    <mergeCell ref="Q27:AO27"/>
    <mergeCell ref="A29:AD29"/>
    <mergeCell ref="A8:J8"/>
    <mergeCell ref="H17:J18"/>
    <mergeCell ref="A17:G18"/>
    <mergeCell ref="H13:J14"/>
    <mergeCell ref="A13:G14"/>
    <mergeCell ref="H15:J16"/>
    <mergeCell ref="A15:G16"/>
    <mergeCell ref="A11:J12"/>
    <mergeCell ref="A9:J10"/>
    <mergeCell ref="K6:S7"/>
    <mergeCell ref="L9:AH10"/>
    <mergeCell ref="AM8:AN8"/>
    <mergeCell ref="AO8:BV8"/>
    <mergeCell ref="AN9:BV10"/>
    <mergeCell ref="AE15:AP16"/>
    <mergeCell ref="AQ13:AV18"/>
    <mergeCell ref="AQ11:AV12"/>
    <mergeCell ref="AW11:BV12"/>
    <mergeCell ref="BJ17:BL17"/>
    <mergeCell ref="BM17:BV17"/>
    <mergeCell ref="BA17:BI17"/>
    <mergeCell ref="AW14:BV16"/>
    <mergeCell ref="AY13:BS13"/>
    <mergeCell ref="K13:V14"/>
    <mergeCell ref="K11:V12"/>
    <mergeCell ref="AE17:AP18"/>
    <mergeCell ref="W17:AD18"/>
    <mergeCell ref="W11:AD12"/>
    <mergeCell ref="AE11:AP12"/>
    <mergeCell ref="W15:AD16"/>
    <mergeCell ref="W13:AP14"/>
    <mergeCell ref="A3:BV4"/>
    <mergeCell ref="AI8:AL10"/>
    <mergeCell ref="BT24:BU25"/>
    <mergeCell ref="A21:AO21"/>
    <mergeCell ref="A24:AD24"/>
    <mergeCell ref="A23:AD23"/>
    <mergeCell ref="AP21:AT21"/>
    <mergeCell ref="AW17:AZ17"/>
    <mergeCell ref="AW18:AZ18"/>
    <mergeCell ref="AU20:AX21"/>
    <mergeCell ref="L8:AH8"/>
    <mergeCell ref="K17:V18"/>
    <mergeCell ref="AP24:BF25"/>
    <mergeCell ref="BG24:BS25"/>
    <mergeCell ref="AY21:BA21"/>
    <mergeCell ref="K15:V16"/>
    <mergeCell ref="BT29:BU30"/>
    <mergeCell ref="AU26:AX27"/>
    <mergeCell ref="BB26:BE27"/>
    <mergeCell ref="BI26:BL27"/>
    <mergeCell ref="AP27:AT27"/>
    <mergeCell ref="AY27:BA27"/>
    <mergeCell ref="BF27:BH27"/>
    <mergeCell ref="BM27:BO27"/>
    <mergeCell ref="AP29:AU30"/>
    <mergeCell ref="AV29:BF30"/>
    <mergeCell ref="BG29:BS30"/>
    <mergeCell ref="BF21:BH21"/>
    <mergeCell ref="BM21:BO21"/>
    <mergeCell ref="BI20:BL21"/>
    <mergeCell ref="BB20:BE21"/>
    <mergeCell ref="BB18:BV18"/>
  </mergeCells>
  <phoneticPr fontId="1"/>
  <printOptions horizontalCentered="1"/>
  <pageMargins left="0.59055118110236227" right="0.59055118110236227" top="0.59055118110236227" bottom="0" header="0" footer="0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AFD8F-38EC-4DB6-A106-540AAD130D25}">
  <sheetPr codeName="Sheet3">
    <tabColor rgb="FFFFC000"/>
    <pageSetUpPr fitToPage="1"/>
  </sheetPr>
  <dimension ref="A1:CL54"/>
  <sheetViews>
    <sheetView showGridLines="0" showZeros="0" view="pageBreakPreview" topLeftCell="A19" zoomScale="130" zoomScaleNormal="100" zoomScaleSheetLayoutView="130" workbookViewId="0">
      <selection activeCell="AT31" sqref="AT31:AW32"/>
    </sheetView>
  </sheetViews>
  <sheetFormatPr defaultColWidth="0.8984375" defaultRowHeight="7.5" customHeight="1" x14ac:dyDescent="0.45"/>
  <cols>
    <col min="1" max="1" width="0.8984375" style="4" customWidth="1"/>
    <col min="2" max="16384" width="0.8984375" style="4"/>
  </cols>
  <sheetData>
    <row r="1" spans="1:90" ht="15" customHeight="1" x14ac:dyDescent="0.45">
      <c r="A1" s="349" t="s">
        <v>83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349"/>
      <c r="CL1" s="349"/>
    </row>
    <row r="2" spans="1:90" ht="18.75" customHeight="1" x14ac:dyDescent="0.45">
      <c r="A2" s="350" t="str">
        <f>入力シート!AA2</f>
        <v>第40回 全日本壮年ソフトボール大会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V2" s="350"/>
      <c r="AW2" s="350"/>
      <c r="AX2" s="350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350"/>
      <c r="BL2" s="350"/>
      <c r="BM2" s="350"/>
      <c r="BN2" s="350"/>
      <c r="BO2" s="350"/>
      <c r="BP2" s="350"/>
      <c r="BQ2" s="350"/>
      <c r="BR2" s="350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50"/>
      <c r="CD2" s="350"/>
      <c r="CE2" s="350"/>
      <c r="CF2" s="350"/>
      <c r="CG2" s="350"/>
      <c r="CH2" s="350"/>
      <c r="CI2" s="350"/>
      <c r="CJ2" s="350"/>
      <c r="CK2" s="350"/>
      <c r="CL2" s="350"/>
    </row>
    <row r="3" spans="1:90" ht="2.4" customHeight="1" x14ac:dyDescent="0.45"/>
    <row r="4" spans="1:90" ht="18.75" customHeight="1" x14ac:dyDescent="0.45">
      <c r="A4" s="353" t="s">
        <v>84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37" t="str">
        <f>入力シート!AA3</f>
        <v/>
      </c>
      <c r="M4" s="338"/>
      <c r="N4" s="338"/>
      <c r="O4" s="338"/>
      <c r="P4" s="338"/>
      <c r="Q4" s="338"/>
      <c r="R4" s="338"/>
      <c r="S4" s="338"/>
      <c r="T4" s="338"/>
      <c r="U4" s="339"/>
      <c r="V4" s="9"/>
      <c r="W4" s="7"/>
      <c r="X4" s="7"/>
      <c r="Y4" s="7"/>
      <c r="Z4" s="7"/>
      <c r="AA4" s="7"/>
      <c r="AB4" s="7"/>
      <c r="AC4" s="7"/>
      <c r="AD4" s="7"/>
    </row>
    <row r="5" spans="1:90" ht="11.25" customHeight="1" x14ac:dyDescent="0.45">
      <c r="A5" s="344" t="s">
        <v>85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10"/>
      <c r="M5" s="363" t="str">
        <f>入力シート!AA4</f>
        <v/>
      </c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  <c r="AW5" s="366" t="s">
        <v>321</v>
      </c>
      <c r="AX5" s="367"/>
      <c r="AY5" s="367"/>
      <c r="AZ5" s="367"/>
      <c r="BA5" s="367"/>
      <c r="BB5" s="367"/>
      <c r="BC5" s="370">
        <f>入力シート!E7</f>
        <v>0</v>
      </c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363"/>
      <c r="BV5" s="363"/>
      <c r="BW5" s="363"/>
      <c r="BX5" s="363"/>
      <c r="BY5" s="363"/>
      <c r="BZ5" s="363"/>
      <c r="CA5" s="363"/>
      <c r="CB5" s="363"/>
      <c r="CC5" s="363"/>
      <c r="CD5" s="363"/>
      <c r="CE5" s="363"/>
      <c r="CF5" s="363"/>
      <c r="CG5" s="363"/>
      <c r="CH5" s="363"/>
      <c r="CI5" s="363"/>
      <c r="CJ5" s="363"/>
      <c r="CK5" s="363"/>
      <c r="CL5" s="371"/>
    </row>
    <row r="6" spans="1:90" ht="18.75" customHeight="1" x14ac:dyDescent="0.45">
      <c r="A6" s="346" t="s">
        <v>86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11"/>
      <c r="M6" s="364">
        <f>入力シート!E5</f>
        <v>0</v>
      </c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  <c r="AW6" s="368"/>
      <c r="AX6" s="369"/>
      <c r="AY6" s="369"/>
      <c r="AZ6" s="369"/>
      <c r="BA6" s="369"/>
      <c r="BB6" s="369"/>
      <c r="BC6" s="372">
        <f>入力シート!E8</f>
        <v>0</v>
      </c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  <c r="BU6" s="297"/>
      <c r="BV6" s="297"/>
      <c r="BW6" s="297"/>
      <c r="BX6" s="297"/>
      <c r="BY6" s="297"/>
      <c r="BZ6" s="297"/>
      <c r="CA6" s="297"/>
      <c r="CB6" s="297"/>
      <c r="CC6" s="297"/>
      <c r="CD6" s="297"/>
      <c r="CE6" s="297"/>
      <c r="CF6" s="297"/>
      <c r="CG6" s="297"/>
      <c r="CH6" s="297"/>
      <c r="CI6" s="297"/>
      <c r="CJ6" s="297"/>
      <c r="CK6" s="297"/>
      <c r="CL6" s="299"/>
    </row>
    <row r="7" spans="1:90" ht="18.75" customHeight="1" x14ac:dyDescent="0.45">
      <c r="A7" s="353" t="s">
        <v>87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62" t="str">
        <f>入力シート!AA12:AA12</f>
        <v/>
      </c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34" t="s">
        <v>62</v>
      </c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78" t="str">
        <f>入力シート!AA27</f>
        <v/>
      </c>
      <c r="AV7" s="353"/>
      <c r="AW7" s="353"/>
      <c r="AX7" s="353"/>
      <c r="AY7" s="353"/>
      <c r="AZ7" s="353"/>
      <c r="BA7" s="353"/>
      <c r="BB7" s="353"/>
      <c r="BC7" s="353"/>
      <c r="BD7" s="353"/>
      <c r="BE7" s="353"/>
      <c r="BF7" s="353"/>
      <c r="BG7" s="353"/>
      <c r="BH7" s="353"/>
      <c r="BI7" s="353"/>
      <c r="BJ7" s="353"/>
      <c r="BK7" s="353"/>
      <c r="BL7" s="353"/>
      <c r="BM7" s="353"/>
      <c r="BN7" s="353"/>
      <c r="BO7" s="353"/>
      <c r="BP7" s="353"/>
      <c r="BQ7" s="353"/>
      <c r="BR7" s="353"/>
    </row>
    <row r="8" spans="1:90" ht="11.4" customHeight="1" x14ac:dyDescent="0.45">
      <c r="A8" s="356" t="s">
        <v>88</v>
      </c>
      <c r="B8" s="357"/>
      <c r="C8" s="357"/>
      <c r="D8" s="357"/>
      <c r="E8" s="357"/>
      <c r="F8" s="357"/>
      <c r="G8" s="358"/>
      <c r="H8" s="356">
        <v>30</v>
      </c>
      <c r="I8" s="357"/>
      <c r="J8" s="357"/>
      <c r="K8" s="358"/>
      <c r="L8" s="337" t="str">
        <f>CONCATENATE(入力シート!J24,"  ",入力シート!M24)</f>
        <v xml:space="preserve">  </v>
      </c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9"/>
      <c r="AJ8" s="5" t="s">
        <v>320</v>
      </c>
      <c r="AK8" s="6"/>
      <c r="AL8" s="6"/>
      <c r="AM8" s="6"/>
      <c r="AN8" s="6"/>
      <c r="AO8" s="6"/>
      <c r="AP8" s="6"/>
      <c r="AQ8" s="6"/>
      <c r="AR8" s="6"/>
      <c r="AS8" s="6"/>
      <c r="AT8" s="6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</row>
    <row r="9" spans="1:90" ht="18.600000000000001" customHeight="1" x14ac:dyDescent="0.45">
      <c r="A9" s="359"/>
      <c r="B9" s="360"/>
      <c r="C9" s="360"/>
      <c r="D9" s="360"/>
      <c r="E9" s="360"/>
      <c r="F9" s="360"/>
      <c r="G9" s="361"/>
      <c r="H9" s="359"/>
      <c r="I9" s="360"/>
      <c r="J9" s="360"/>
      <c r="K9" s="361"/>
      <c r="L9" s="362" t="str">
        <f>入力シート!AA24</f>
        <v/>
      </c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69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</row>
    <row r="10" spans="1:90" ht="11.4" customHeight="1" x14ac:dyDescent="0.45">
      <c r="A10" s="356" t="s">
        <v>89</v>
      </c>
      <c r="B10" s="357"/>
      <c r="C10" s="357"/>
      <c r="D10" s="357"/>
      <c r="E10" s="357"/>
      <c r="F10" s="357"/>
      <c r="G10" s="358"/>
      <c r="H10" s="356">
        <v>31</v>
      </c>
      <c r="I10" s="357"/>
      <c r="J10" s="357"/>
      <c r="K10" s="358"/>
      <c r="L10" s="362" t="str">
        <f>CONCATENATE(入力シート!J25,"  ",入力シート!M25)</f>
        <v xml:space="preserve">  </v>
      </c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  <c r="AG10" s="362"/>
      <c r="AH10" s="362"/>
      <c r="AI10" s="362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</row>
    <row r="11" spans="1:90" ht="18.600000000000001" customHeight="1" x14ac:dyDescent="0.45">
      <c r="A11" s="359"/>
      <c r="B11" s="360"/>
      <c r="C11" s="360"/>
      <c r="D11" s="360"/>
      <c r="E11" s="360"/>
      <c r="F11" s="360"/>
      <c r="G11" s="361"/>
      <c r="H11" s="359"/>
      <c r="I11" s="360"/>
      <c r="J11" s="360"/>
      <c r="K11" s="361"/>
      <c r="L11" s="362" t="str">
        <f>入力シート!AA25</f>
        <v/>
      </c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69" t="s">
        <v>319</v>
      </c>
      <c r="AK11" s="7"/>
      <c r="AL11" s="7"/>
      <c r="AM11" s="7"/>
      <c r="AN11" s="7"/>
      <c r="AO11" s="7"/>
      <c r="AP11" s="7"/>
      <c r="AQ11" s="7"/>
      <c r="AR11" s="7"/>
      <c r="AS11" s="7"/>
      <c r="AT11" s="68"/>
      <c r="AU11" s="296" t="str">
        <f>CONCATENATE(入力シート!E29,"  ",入力シート!H29)</f>
        <v xml:space="preserve">  </v>
      </c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9"/>
    </row>
    <row r="12" spans="1:90" ht="11.4" customHeight="1" x14ac:dyDescent="0.45">
      <c r="A12" s="356" t="s">
        <v>89</v>
      </c>
      <c r="B12" s="357"/>
      <c r="C12" s="357"/>
      <c r="D12" s="357"/>
      <c r="E12" s="357"/>
      <c r="F12" s="357"/>
      <c r="G12" s="358"/>
      <c r="H12" s="356">
        <v>32</v>
      </c>
      <c r="I12" s="357"/>
      <c r="J12" s="357"/>
      <c r="K12" s="358"/>
      <c r="L12" s="337" t="str">
        <f>CONCATENATE(入力シート!J26,"  ",入力シート!M26)</f>
        <v xml:space="preserve">  </v>
      </c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9"/>
      <c r="AJ12" s="70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2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</row>
    <row r="13" spans="1:90" ht="18.600000000000001" customHeight="1" x14ac:dyDescent="0.45">
      <c r="A13" s="359"/>
      <c r="B13" s="360"/>
      <c r="C13" s="360"/>
      <c r="D13" s="360"/>
      <c r="E13" s="360"/>
      <c r="F13" s="360"/>
      <c r="G13" s="361"/>
      <c r="H13" s="359"/>
      <c r="I13" s="360"/>
      <c r="J13" s="360"/>
      <c r="K13" s="361"/>
      <c r="L13" s="362" t="str">
        <f>入力シート!AA26</f>
        <v/>
      </c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70" t="s">
        <v>355</v>
      </c>
      <c r="AK13" s="7"/>
      <c r="AL13" s="7"/>
      <c r="AM13" s="7"/>
      <c r="AN13" s="7"/>
      <c r="AO13" s="7"/>
      <c r="AP13" s="7"/>
      <c r="AQ13" s="7"/>
      <c r="AR13" s="7"/>
      <c r="AS13" s="7"/>
      <c r="AT13" s="68"/>
      <c r="AU13" s="372" t="str">
        <f>入力シート!AA28</f>
        <v/>
      </c>
      <c r="AV13" s="379"/>
      <c r="AW13" s="379"/>
      <c r="AX13" s="379"/>
      <c r="AY13" s="379"/>
      <c r="AZ13" s="379"/>
      <c r="BA13" s="379"/>
      <c r="BB13" s="379"/>
      <c r="BC13" s="379"/>
      <c r="BD13" s="379"/>
      <c r="BE13" s="379"/>
      <c r="BF13" s="379"/>
      <c r="BG13" s="379"/>
      <c r="BH13" s="379"/>
      <c r="BI13" s="379"/>
      <c r="BJ13" s="379"/>
      <c r="BK13" s="379"/>
      <c r="BL13" s="379"/>
      <c r="BM13" s="379"/>
      <c r="BN13" s="379"/>
      <c r="BO13" s="379"/>
      <c r="BP13" s="379"/>
      <c r="BQ13" s="379"/>
      <c r="BR13" s="380"/>
    </row>
    <row r="14" spans="1:90" ht="4.95" customHeight="1" x14ac:dyDescent="0.45"/>
    <row r="15" spans="1:90" ht="9" customHeight="1" x14ac:dyDescent="0.45">
      <c r="A15" s="351" t="s">
        <v>353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1"/>
      <c r="AX15" s="351"/>
      <c r="AY15" s="351"/>
      <c r="AZ15" s="351"/>
      <c r="BA15" s="351"/>
      <c r="BB15" s="351"/>
      <c r="BC15" s="351"/>
      <c r="BD15" s="351"/>
      <c r="BE15" s="351"/>
      <c r="BF15" s="351"/>
      <c r="BG15" s="351"/>
      <c r="BH15" s="351"/>
      <c r="BI15" s="351"/>
      <c r="BJ15" s="351"/>
      <c r="BK15" s="351"/>
      <c r="BL15" s="351"/>
      <c r="BM15" s="351"/>
      <c r="BN15" s="351"/>
      <c r="BO15" s="351"/>
      <c r="BP15" s="351"/>
      <c r="BQ15" s="351"/>
      <c r="BR15" s="351"/>
      <c r="BS15" s="351"/>
      <c r="BT15" s="351"/>
      <c r="BU15" s="351"/>
      <c r="BV15" s="351"/>
      <c r="BW15" s="351"/>
      <c r="BX15" s="351"/>
      <c r="BY15" s="351"/>
      <c r="BZ15" s="351"/>
      <c r="CA15" s="351"/>
      <c r="CB15" s="351"/>
      <c r="CC15" s="351"/>
      <c r="CD15" s="351"/>
      <c r="CE15" s="351"/>
      <c r="CF15" s="351"/>
      <c r="CG15" s="351"/>
      <c r="CH15" s="351"/>
      <c r="CI15" s="351"/>
      <c r="CJ15" s="351"/>
      <c r="CK15" s="351"/>
      <c r="CL15" s="351"/>
    </row>
    <row r="16" spans="1:90" ht="9.6" customHeight="1" x14ac:dyDescent="0.45">
      <c r="A16" s="352" t="s">
        <v>354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  <c r="CA16" s="352"/>
      <c r="CB16" s="352"/>
      <c r="CC16" s="352"/>
      <c r="CD16" s="352"/>
      <c r="CE16" s="352"/>
      <c r="CF16" s="352"/>
      <c r="CG16" s="352"/>
      <c r="CH16" s="352"/>
      <c r="CI16" s="352"/>
      <c r="CJ16" s="352"/>
      <c r="CK16" s="352"/>
      <c r="CL16" s="352"/>
    </row>
    <row r="17" spans="1:90" ht="11.25" customHeight="1" x14ac:dyDescent="0.45">
      <c r="A17" s="353" t="s">
        <v>358</v>
      </c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34" t="s">
        <v>13</v>
      </c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6"/>
      <c r="AI17" s="340" t="s">
        <v>352</v>
      </c>
      <c r="AJ17" s="341"/>
      <c r="AK17" s="341"/>
      <c r="AL17" s="341"/>
      <c r="AM17" s="341"/>
      <c r="AN17" s="341"/>
      <c r="AO17" s="341"/>
      <c r="AP17" s="341"/>
      <c r="AQ17" s="341"/>
      <c r="AR17" s="341"/>
      <c r="AS17" s="381"/>
      <c r="AT17" s="354" t="s">
        <v>357</v>
      </c>
      <c r="AU17" s="354"/>
      <c r="AV17" s="354"/>
      <c r="AW17" s="354"/>
      <c r="AX17" s="354"/>
      <c r="AY17" s="354"/>
      <c r="AZ17" s="354"/>
      <c r="BA17" s="354"/>
      <c r="BB17" s="354"/>
      <c r="BC17" s="354"/>
      <c r="BD17" s="354"/>
      <c r="BE17" s="354"/>
      <c r="BF17" s="354"/>
      <c r="BG17" s="354"/>
      <c r="BH17" s="355"/>
      <c r="BI17" s="334" t="s">
        <v>13</v>
      </c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335"/>
      <c r="BU17" s="335"/>
      <c r="BV17" s="335"/>
      <c r="BW17" s="335"/>
      <c r="BX17" s="335"/>
      <c r="BY17" s="335"/>
      <c r="BZ17" s="335"/>
      <c r="CA17" s="336"/>
      <c r="CB17" s="340" t="s">
        <v>352</v>
      </c>
      <c r="CC17" s="341"/>
      <c r="CD17" s="341"/>
      <c r="CE17" s="341"/>
      <c r="CF17" s="341"/>
      <c r="CG17" s="341"/>
      <c r="CH17" s="341"/>
      <c r="CI17" s="341"/>
      <c r="CJ17" s="341"/>
      <c r="CK17" s="341"/>
      <c r="CL17" s="342"/>
    </row>
    <row r="18" spans="1:90" ht="18.75" customHeight="1" x14ac:dyDescent="0.45">
      <c r="A18" s="362" t="str">
        <f>入力シート!AA30</f>
        <v/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37" t="str">
        <f>入力シート!AA31</f>
        <v/>
      </c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9"/>
      <c r="AI18" s="337" t="str">
        <f>入力シート!AA32</f>
        <v/>
      </c>
      <c r="AJ18" s="338"/>
      <c r="AK18" s="338"/>
      <c r="AL18" s="338"/>
      <c r="AM18" s="338"/>
      <c r="AN18" s="338"/>
      <c r="AO18" s="338"/>
      <c r="AP18" s="338"/>
      <c r="AQ18" s="338"/>
      <c r="AR18" s="338"/>
      <c r="AS18" s="399"/>
      <c r="AT18" s="375" t="str">
        <f>入力シート!AA33</f>
        <v/>
      </c>
      <c r="AU18" s="376"/>
      <c r="AV18" s="376"/>
      <c r="AW18" s="376"/>
      <c r="AX18" s="376"/>
      <c r="AY18" s="376"/>
      <c r="AZ18" s="376"/>
      <c r="BA18" s="376"/>
      <c r="BB18" s="376"/>
      <c r="BC18" s="376"/>
      <c r="BD18" s="376"/>
      <c r="BE18" s="376"/>
      <c r="BF18" s="376"/>
      <c r="BG18" s="376"/>
      <c r="BH18" s="377"/>
      <c r="BI18" s="337" t="str">
        <f>入力シート!AA34</f>
        <v/>
      </c>
      <c r="BJ18" s="338"/>
      <c r="BK18" s="338"/>
      <c r="BL18" s="338"/>
      <c r="BM18" s="338"/>
      <c r="BN18" s="338"/>
      <c r="BO18" s="338"/>
      <c r="BP18" s="338"/>
      <c r="BQ18" s="338"/>
      <c r="BR18" s="338"/>
      <c r="BS18" s="338"/>
      <c r="BT18" s="338"/>
      <c r="BU18" s="338"/>
      <c r="BV18" s="338"/>
      <c r="BW18" s="338"/>
      <c r="BX18" s="338"/>
      <c r="BY18" s="338"/>
      <c r="BZ18" s="338"/>
      <c r="CA18" s="339"/>
      <c r="CB18" s="337" t="str">
        <f>入力シート!AA35</f>
        <v/>
      </c>
      <c r="CC18" s="338"/>
      <c r="CD18" s="338"/>
      <c r="CE18" s="338"/>
      <c r="CF18" s="338"/>
      <c r="CG18" s="338"/>
      <c r="CH18" s="338"/>
      <c r="CI18" s="338"/>
      <c r="CJ18" s="338"/>
      <c r="CK18" s="338"/>
      <c r="CL18" s="339"/>
    </row>
    <row r="19" spans="1:90" ht="4.95" customHeight="1" x14ac:dyDescent="0.45"/>
    <row r="20" spans="1:90" ht="11.25" customHeight="1" x14ac:dyDescent="0.15">
      <c r="E20" s="8" t="s">
        <v>90</v>
      </c>
      <c r="AJ20" s="277" t="s">
        <v>94</v>
      </c>
      <c r="AK20" s="277"/>
      <c r="AL20" s="277"/>
      <c r="AM20" s="277"/>
      <c r="AN20" s="277"/>
      <c r="AO20" s="277"/>
      <c r="AP20" s="277"/>
      <c r="AQ20" s="277"/>
      <c r="AR20" s="277"/>
      <c r="AS20" s="277"/>
      <c r="AT20" s="277"/>
      <c r="AU20" s="277"/>
      <c r="AV20" s="277"/>
      <c r="AW20" s="277"/>
      <c r="AX20" s="277"/>
      <c r="AY20" s="277"/>
      <c r="AZ20" s="277"/>
      <c r="BA20" s="277"/>
      <c r="BB20" s="277"/>
      <c r="BC20" s="277"/>
    </row>
    <row r="21" spans="1:90" ht="11.25" customHeight="1" x14ac:dyDescent="0.45">
      <c r="A21" s="344" t="s">
        <v>91</v>
      </c>
      <c r="B21" s="344"/>
      <c r="C21" s="344"/>
      <c r="D21" s="344"/>
      <c r="E21" s="344" t="s">
        <v>92</v>
      </c>
      <c r="F21" s="344"/>
      <c r="G21" s="344"/>
      <c r="H21" s="344"/>
      <c r="I21" s="344" t="s">
        <v>93</v>
      </c>
      <c r="J21" s="344"/>
      <c r="K21" s="344"/>
      <c r="L21" s="344"/>
      <c r="M21" s="344"/>
      <c r="N21" s="344"/>
      <c r="O21" s="344"/>
      <c r="P21" s="344" t="s">
        <v>85</v>
      </c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 t="str">
        <f>入力シート!AG37</f>
        <v>年齢</v>
      </c>
      <c r="AO21" s="344"/>
      <c r="AP21" s="344"/>
      <c r="AQ21" s="344"/>
      <c r="AR21" s="344"/>
      <c r="AS21" s="373"/>
      <c r="AT21" s="343" t="s">
        <v>91</v>
      </c>
      <c r="AU21" s="344"/>
      <c r="AV21" s="344"/>
      <c r="AW21" s="344"/>
      <c r="AX21" s="344" t="s">
        <v>92</v>
      </c>
      <c r="AY21" s="344"/>
      <c r="AZ21" s="344"/>
      <c r="BA21" s="344"/>
      <c r="BB21" s="344" t="s">
        <v>93</v>
      </c>
      <c r="BC21" s="344"/>
      <c r="BD21" s="344"/>
      <c r="BE21" s="344"/>
      <c r="BF21" s="344"/>
      <c r="BG21" s="344"/>
      <c r="BH21" s="344"/>
      <c r="BI21" s="344" t="s">
        <v>85</v>
      </c>
      <c r="BJ21" s="344"/>
      <c r="BK21" s="344"/>
      <c r="BL21" s="344"/>
      <c r="BM21" s="344"/>
      <c r="BN21" s="344"/>
      <c r="BO21" s="344"/>
      <c r="BP21" s="344"/>
      <c r="BQ21" s="344"/>
      <c r="BR21" s="344"/>
      <c r="BS21" s="344"/>
      <c r="BT21" s="344"/>
      <c r="BU21" s="344"/>
      <c r="BV21" s="344"/>
      <c r="BW21" s="344"/>
      <c r="BX21" s="344"/>
      <c r="BY21" s="344"/>
      <c r="BZ21" s="344"/>
      <c r="CA21" s="344"/>
      <c r="CB21" s="344"/>
      <c r="CC21" s="344"/>
      <c r="CD21" s="344"/>
      <c r="CE21" s="344"/>
      <c r="CF21" s="344"/>
      <c r="CG21" s="344" t="str">
        <f>AN21</f>
        <v>年齢</v>
      </c>
      <c r="CH21" s="344"/>
      <c r="CI21" s="344"/>
      <c r="CJ21" s="344"/>
      <c r="CK21" s="344"/>
      <c r="CL21" s="344"/>
    </row>
    <row r="22" spans="1:90" ht="11.25" customHeight="1" x14ac:dyDescent="0.4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 t="s">
        <v>356</v>
      </c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  <c r="AQ22" s="346"/>
      <c r="AR22" s="346"/>
      <c r="AS22" s="374"/>
      <c r="AT22" s="345"/>
      <c r="AU22" s="346"/>
      <c r="AV22" s="346"/>
      <c r="AW22" s="346"/>
      <c r="AX22" s="346"/>
      <c r="AY22" s="346"/>
      <c r="AZ22" s="346"/>
      <c r="BA22" s="346"/>
      <c r="BB22" s="346"/>
      <c r="BC22" s="346"/>
      <c r="BD22" s="346"/>
      <c r="BE22" s="346"/>
      <c r="BF22" s="346"/>
      <c r="BG22" s="346"/>
      <c r="BH22" s="346"/>
      <c r="BI22" s="346" t="s">
        <v>356</v>
      </c>
      <c r="BJ22" s="346"/>
      <c r="BK22" s="346"/>
      <c r="BL22" s="346"/>
      <c r="BM22" s="346"/>
      <c r="BN22" s="346"/>
      <c r="BO22" s="346"/>
      <c r="BP22" s="346"/>
      <c r="BQ22" s="346"/>
      <c r="BR22" s="346"/>
      <c r="BS22" s="346"/>
      <c r="BT22" s="346"/>
      <c r="BU22" s="346"/>
      <c r="BV22" s="346"/>
      <c r="BW22" s="346"/>
      <c r="BX22" s="346"/>
      <c r="BY22" s="346"/>
      <c r="BZ22" s="346"/>
      <c r="CA22" s="346"/>
      <c r="CB22" s="346"/>
      <c r="CC22" s="346"/>
      <c r="CD22" s="346"/>
      <c r="CE22" s="346"/>
      <c r="CF22" s="346"/>
      <c r="CG22" s="346"/>
      <c r="CH22" s="346"/>
      <c r="CI22" s="346"/>
      <c r="CJ22" s="346"/>
      <c r="CK22" s="346"/>
      <c r="CL22" s="346"/>
    </row>
    <row r="23" spans="1:90" ht="11.25" customHeight="1" x14ac:dyDescent="0.45">
      <c r="A23" s="344">
        <v>1</v>
      </c>
      <c r="B23" s="344"/>
      <c r="C23" s="344"/>
      <c r="D23" s="344"/>
      <c r="E23" s="347" t="str">
        <f>IFERROR(VLOOKUP(A23,入力シート!$AA$38:$AG$62,2,FALSE),"")</f>
        <v/>
      </c>
      <c r="F23" s="347"/>
      <c r="G23" s="347"/>
      <c r="H23" s="347"/>
      <c r="I23" s="344" t="str">
        <f>IFERROR(VLOOKUP(A23,入力シート!$AA$38:$AG$62,3,FALSE),"")</f>
        <v/>
      </c>
      <c r="J23" s="344"/>
      <c r="K23" s="344"/>
      <c r="L23" s="344"/>
      <c r="M23" s="344"/>
      <c r="N23" s="344"/>
      <c r="O23" s="344"/>
      <c r="P23" s="344" t="str">
        <f>IFERROR(VLOOKUP(A23,入力シート!$AA$38:$AG$62,5,FALSE),"")</f>
        <v/>
      </c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 t="str">
        <f>IFERROR(VLOOKUP(A23,入力シート!$AA$38:$AG$62,7,FALSE),"")</f>
        <v/>
      </c>
      <c r="AO23" s="344"/>
      <c r="AP23" s="344"/>
      <c r="AQ23" s="344"/>
      <c r="AR23" s="344"/>
      <c r="AS23" s="373"/>
      <c r="AT23" s="343">
        <v>14</v>
      </c>
      <c r="AU23" s="344"/>
      <c r="AV23" s="344"/>
      <c r="AW23" s="344"/>
      <c r="AX23" s="347" t="str">
        <f>IFERROR(VLOOKUP(AT23,入力シート!$AA$38:$AG$62,2,FALSE),"")</f>
        <v/>
      </c>
      <c r="AY23" s="347"/>
      <c r="AZ23" s="347"/>
      <c r="BA23" s="347"/>
      <c r="BB23" s="344" t="str">
        <f>IFERROR(VLOOKUP(AT23,入力シート!$AA$38:$AG$62,3,FALSE),"")</f>
        <v/>
      </c>
      <c r="BC23" s="344"/>
      <c r="BD23" s="344"/>
      <c r="BE23" s="344"/>
      <c r="BF23" s="344"/>
      <c r="BG23" s="344"/>
      <c r="BH23" s="344"/>
      <c r="BI23" s="344" t="str">
        <f>IFERROR(VLOOKUP(AT23,入力シート!$AA$38:$AG$62,5,FALSE),"")</f>
        <v/>
      </c>
      <c r="BJ23" s="344"/>
      <c r="BK23" s="344"/>
      <c r="BL23" s="344"/>
      <c r="BM23" s="344"/>
      <c r="BN23" s="344"/>
      <c r="BO23" s="344"/>
      <c r="BP23" s="344"/>
      <c r="BQ23" s="344"/>
      <c r="BR23" s="344"/>
      <c r="BS23" s="344"/>
      <c r="BT23" s="344"/>
      <c r="BU23" s="344"/>
      <c r="BV23" s="344"/>
      <c r="BW23" s="344"/>
      <c r="BX23" s="344"/>
      <c r="BY23" s="344"/>
      <c r="BZ23" s="344"/>
      <c r="CA23" s="344"/>
      <c r="CB23" s="344"/>
      <c r="CC23" s="344"/>
      <c r="CD23" s="344"/>
      <c r="CE23" s="344"/>
      <c r="CF23" s="344"/>
      <c r="CG23" s="344" t="str">
        <f>IFERROR(VLOOKUP(AT23,入力シート!$AA$38:$AG$62,7,FALSE),"")</f>
        <v/>
      </c>
      <c r="CH23" s="344"/>
      <c r="CI23" s="344"/>
      <c r="CJ23" s="344"/>
      <c r="CK23" s="344"/>
      <c r="CL23" s="344"/>
    </row>
    <row r="24" spans="1:90" ht="18.600000000000001" customHeight="1" x14ac:dyDescent="0.45">
      <c r="A24" s="346"/>
      <c r="B24" s="346"/>
      <c r="C24" s="346"/>
      <c r="D24" s="346"/>
      <c r="E24" s="348"/>
      <c r="F24" s="348"/>
      <c r="G24" s="348"/>
      <c r="H24" s="348"/>
      <c r="I24" s="346"/>
      <c r="J24" s="346"/>
      <c r="K24" s="346"/>
      <c r="L24" s="346"/>
      <c r="M24" s="346"/>
      <c r="N24" s="346"/>
      <c r="O24" s="346"/>
      <c r="P24" s="348" t="str">
        <f>IFERROR(VLOOKUP(A23,入力シート!$AA$38:$AG$62,4,FALSE),"")</f>
        <v/>
      </c>
      <c r="Q24" s="348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348"/>
      <c r="AK24" s="348"/>
      <c r="AL24" s="348"/>
      <c r="AM24" s="348"/>
      <c r="AN24" s="346"/>
      <c r="AO24" s="346"/>
      <c r="AP24" s="346"/>
      <c r="AQ24" s="346"/>
      <c r="AR24" s="346"/>
      <c r="AS24" s="374"/>
      <c r="AT24" s="345"/>
      <c r="AU24" s="346"/>
      <c r="AV24" s="346"/>
      <c r="AW24" s="346"/>
      <c r="AX24" s="348"/>
      <c r="AY24" s="348"/>
      <c r="AZ24" s="348"/>
      <c r="BA24" s="348"/>
      <c r="BB24" s="346"/>
      <c r="BC24" s="346"/>
      <c r="BD24" s="346"/>
      <c r="BE24" s="346"/>
      <c r="BF24" s="346"/>
      <c r="BG24" s="346"/>
      <c r="BH24" s="346"/>
      <c r="BI24" s="348" t="str">
        <f>IFERROR(VLOOKUP(AT23,入力シート!$AA$38:$AG$62,4,FALSE),"")</f>
        <v/>
      </c>
      <c r="BJ24" s="348"/>
      <c r="BK24" s="348"/>
      <c r="BL24" s="348"/>
      <c r="BM24" s="348"/>
      <c r="BN24" s="348"/>
      <c r="BO24" s="348"/>
      <c r="BP24" s="348"/>
      <c r="BQ24" s="348"/>
      <c r="BR24" s="348"/>
      <c r="BS24" s="348"/>
      <c r="BT24" s="348"/>
      <c r="BU24" s="348"/>
      <c r="BV24" s="348"/>
      <c r="BW24" s="348"/>
      <c r="BX24" s="348"/>
      <c r="BY24" s="348"/>
      <c r="BZ24" s="348"/>
      <c r="CA24" s="348"/>
      <c r="CB24" s="348"/>
      <c r="CC24" s="348"/>
      <c r="CD24" s="348"/>
      <c r="CE24" s="348"/>
      <c r="CF24" s="348"/>
      <c r="CG24" s="346"/>
      <c r="CH24" s="346"/>
      <c r="CI24" s="346"/>
      <c r="CJ24" s="346"/>
      <c r="CK24" s="346"/>
      <c r="CL24" s="346"/>
    </row>
    <row r="25" spans="1:90" ht="11.25" customHeight="1" x14ac:dyDescent="0.45">
      <c r="A25" s="344">
        <v>2</v>
      </c>
      <c r="B25" s="344"/>
      <c r="C25" s="344"/>
      <c r="D25" s="344"/>
      <c r="E25" s="347" t="str">
        <f>IFERROR(VLOOKUP(A25,入力シート!$AA$38:$AG$62,2,FALSE),"")</f>
        <v/>
      </c>
      <c r="F25" s="347"/>
      <c r="G25" s="347"/>
      <c r="H25" s="347"/>
      <c r="I25" s="344" t="str">
        <f>IFERROR(VLOOKUP(A25,入力シート!$AA$38:$AG$62,3,FALSE),"")</f>
        <v/>
      </c>
      <c r="J25" s="344"/>
      <c r="K25" s="344"/>
      <c r="L25" s="344"/>
      <c r="M25" s="344"/>
      <c r="N25" s="344"/>
      <c r="O25" s="344"/>
      <c r="P25" s="344" t="str">
        <f>IFERROR(VLOOKUP(A25,入力シート!$AA$38:$AG$62,5,FALSE),"")</f>
        <v/>
      </c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 t="str">
        <f>IFERROR(VLOOKUP(A25,入力シート!$AA$38:$AG$62,7,FALSE),"")</f>
        <v/>
      </c>
      <c r="AO25" s="344"/>
      <c r="AP25" s="344"/>
      <c r="AQ25" s="344"/>
      <c r="AR25" s="344"/>
      <c r="AS25" s="373"/>
      <c r="AT25" s="343">
        <v>15</v>
      </c>
      <c r="AU25" s="344"/>
      <c r="AV25" s="344"/>
      <c r="AW25" s="344"/>
      <c r="AX25" s="347" t="str">
        <f>IFERROR(VLOOKUP(AT25,入力シート!$AA$38:$AG$62,2,FALSE),"")</f>
        <v/>
      </c>
      <c r="AY25" s="347"/>
      <c r="AZ25" s="347"/>
      <c r="BA25" s="347"/>
      <c r="BB25" s="344" t="str">
        <f>IFERROR(VLOOKUP(AT25,入力シート!$AA$38:$AG$62,3,FALSE),"")</f>
        <v/>
      </c>
      <c r="BC25" s="344"/>
      <c r="BD25" s="344"/>
      <c r="BE25" s="344"/>
      <c r="BF25" s="344"/>
      <c r="BG25" s="344"/>
      <c r="BH25" s="344"/>
      <c r="BI25" s="344" t="str">
        <f>IFERROR(VLOOKUP(AT25,入力シート!$AA$38:$AG$62,5,FALSE),"")</f>
        <v/>
      </c>
      <c r="BJ25" s="344"/>
      <c r="BK25" s="344"/>
      <c r="BL25" s="344"/>
      <c r="BM25" s="344"/>
      <c r="BN25" s="344"/>
      <c r="BO25" s="344"/>
      <c r="BP25" s="344"/>
      <c r="BQ25" s="344"/>
      <c r="BR25" s="344"/>
      <c r="BS25" s="344"/>
      <c r="BT25" s="344"/>
      <c r="BU25" s="344"/>
      <c r="BV25" s="344"/>
      <c r="BW25" s="344"/>
      <c r="BX25" s="344"/>
      <c r="BY25" s="344"/>
      <c r="BZ25" s="344"/>
      <c r="CA25" s="344"/>
      <c r="CB25" s="344"/>
      <c r="CC25" s="344"/>
      <c r="CD25" s="344"/>
      <c r="CE25" s="344"/>
      <c r="CF25" s="344"/>
      <c r="CG25" s="344" t="str">
        <f>IFERROR(VLOOKUP(AT25,入力シート!$AA$38:$AG$62,7,FALSE),"")</f>
        <v/>
      </c>
      <c r="CH25" s="344"/>
      <c r="CI25" s="344"/>
      <c r="CJ25" s="344"/>
      <c r="CK25" s="344"/>
      <c r="CL25" s="344"/>
    </row>
    <row r="26" spans="1:90" ht="18.600000000000001" customHeight="1" x14ac:dyDescent="0.45">
      <c r="A26" s="346">
        <v>3</v>
      </c>
      <c r="B26" s="346"/>
      <c r="C26" s="346"/>
      <c r="D26" s="346"/>
      <c r="E26" s="348"/>
      <c r="F26" s="348"/>
      <c r="G26" s="348"/>
      <c r="H26" s="348"/>
      <c r="I26" s="346"/>
      <c r="J26" s="346"/>
      <c r="K26" s="346"/>
      <c r="L26" s="346"/>
      <c r="M26" s="346"/>
      <c r="N26" s="346"/>
      <c r="O26" s="346"/>
      <c r="P26" s="348" t="str">
        <f>IFERROR(VLOOKUP(A25,入力シート!$AA$38:$AG$62,4,FALSE),"")</f>
        <v/>
      </c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348"/>
      <c r="AJ26" s="348"/>
      <c r="AK26" s="348"/>
      <c r="AL26" s="348"/>
      <c r="AM26" s="348"/>
      <c r="AN26" s="346"/>
      <c r="AO26" s="346"/>
      <c r="AP26" s="346"/>
      <c r="AQ26" s="346"/>
      <c r="AR26" s="346"/>
      <c r="AS26" s="374"/>
      <c r="AT26" s="345">
        <v>3</v>
      </c>
      <c r="AU26" s="346"/>
      <c r="AV26" s="346"/>
      <c r="AW26" s="346"/>
      <c r="AX26" s="348"/>
      <c r="AY26" s="348"/>
      <c r="AZ26" s="348"/>
      <c r="BA26" s="348"/>
      <c r="BB26" s="346"/>
      <c r="BC26" s="346"/>
      <c r="BD26" s="346"/>
      <c r="BE26" s="346"/>
      <c r="BF26" s="346"/>
      <c r="BG26" s="346"/>
      <c r="BH26" s="346"/>
      <c r="BI26" s="348" t="str">
        <f>IFERROR(VLOOKUP(AT25,入力シート!$AA$38:$AG$62,4,FALSE),"")</f>
        <v/>
      </c>
      <c r="BJ26" s="348"/>
      <c r="BK26" s="348"/>
      <c r="BL26" s="348"/>
      <c r="BM26" s="348"/>
      <c r="BN26" s="348"/>
      <c r="BO26" s="348"/>
      <c r="BP26" s="348"/>
      <c r="BQ26" s="348"/>
      <c r="BR26" s="348"/>
      <c r="BS26" s="348"/>
      <c r="BT26" s="348"/>
      <c r="BU26" s="348"/>
      <c r="BV26" s="348"/>
      <c r="BW26" s="348"/>
      <c r="BX26" s="348"/>
      <c r="BY26" s="348"/>
      <c r="BZ26" s="348"/>
      <c r="CA26" s="348"/>
      <c r="CB26" s="348"/>
      <c r="CC26" s="348"/>
      <c r="CD26" s="348"/>
      <c r="CE26" s="348"/>
      <c r="CF26" s="348"/>
      <c r="CG26" s="346"/>
      <c r="CH26" s="346"/>
      <c r="CI26" s="346"/>
      <c r="CJ26" s="346"/>
      <c r="CK26" s="346"/>
      <c r="CL26" s="346"/>
    </row>
    <row r="27" spans="1:90" ht="11.25" customHeight="1" x14ac:dyDescent="0.45">
      <c r="A27" s="344">
        <v>3</v>
      </c>
      <c r="B27" s="344"/>
      <c r="C27" s="344"/>
      <c r="D27" s="344"/>
      <c r="E27" s="347" t="str">
        <f>IFERROR(VLOOKUP(A27,入力シート!$AA$38:$AG$62,2,FALSE),"")</f>
        <v/>
      </c>
      <c r="F27" s="347"/>
      <c r="G27" s="347"/>
      <c r="H27" s="347"/>
      <c r="I27" s="344" t="str">
        <f>IFERROR(VLOOKUP(A27,入力シート!$AA$38:$AG$62,3,FALSE),"")</f>
        <v/>
      </c>
      <c r="J27" s="344"/>
      <c r="K27" s="344"/>
      <c r="L27" s="344"/>
      <c r="M27" s="344"/>
      <c r="N27" s="344"/>
      <c r="O27" s="344"/>
      <c r="P27" s="344" t="str">
        <f>IFERROR(VLOOKUP(A27,入力シート!$AA$38:$AG$62,5,FALSE),"")</f>
        <v/>
      </c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 t="str">
        <f>IFERROR(VLOOKUP(A27,入力シート!$AA$38:$AG$62,7,FALSE),"")</f>
        <v/>
      </c>
      <c r="AO27" s="344"/>
      <c r="AP27" s="344"/>
      <c r="AQ27" s="344"/>
      <c r="AR27" s="344"/>
      <c r="AS27" s="373"/>
      <c r="AT27" s="343">
        <v>16</v>
      </c>
      <c r="AU27" s="344"/>
      <c r="AV27" s="344"/>
      <c r="AW27" s="344"/>
      <c r="AX27" s="347" t="str">
        <f>IFERROR(VLOOKUP(AT27,入力シート!$AA$38:$AG$62,2,FALSE),"")</f>
        <v/>
      </c>
      <c r="AY27" s="347"/>
      <c r="AZ27" s="347"/>
      <c r="BA27" s="347"/>
      <c r="BB27" s="344" t="str">
        <f>IFERROR(VLOOKUP(AT27,入力シート!$AA$38:$AG$62,3,FALSE),"")</f>
        <v/>
      </c>
      <c r="BC27" s="344"/>
      <c r="BD27" s="344"/>
      <c r="BE27" s="344"/>
      <c r="BF27" s="344"/>
      <c r="BG27" s="344"/>
      <c r="BH27" s="344"/>
      <c r="BI27" s="344" t="str">
        <f>IFERROR(VLOOKUP(AT27,入力シート!$AA$38:$AG$62,5,FALSE),"")</f>
        <v/>
      </c>
      <c r="BJ27" s="344"/>
      <c r="BK27" s="344"/>
      <c r="BL27" s="344"/>
      <c r="BM27" s="344"/>
      <c r="BN27" s="344"/>
      <c r="BO27" s="344"/>
      <c r="BP27" s="344"/>
      <c r="BQ27" s="344"/>
      <c r="BR27" s="344"/>
      <c r="BS27" s="344"/>
      <c r="BT27" s="344"/>
      <c r="BU27" s="344"/>
      <c r="BV27" s="344"/>
      <c r="BW27" s="344"/>
      <c r="BX27" s="344"/>
      <c r="BY27" s="344"/>
      <c r="BZ27" s="344"/>
      <c r="CA27" s="344"/>
      <c r="CB27" s="344"/>
      <c r="CC27" s="344"/>
      <c r="CD27" s="344"/>
      <c r="CE27" s="344"/>
      <c r="CF27" s="344"/>
      <c r="CG27" s="344" t="str">
        <f>IFERROR(VLOOKUP(AT27,入力シート!$AA$38:$AG$62,7,FALSE),"")</f>
        <v/>
      </c>
      <c r="CH27" s="344"/>
      <c r="CI27" s="344"/>
      <c r="CJ27" s="344"/>
      <c r="CK27" s="344"/>
      <c r="CL27" s="344"/>
    </row>
    <row r="28" spans="1:90" ht="18.600000000000001" customHeight="1" x14ac:dyDescent="0.45">
      <c r="A28" s="346">
        <v>4</v>
      </c>
      <c r="B28" s="346"/>
      <c r="C28" s="346"/>
      <c r="D28" s="346"/>
      <c r="E28" s="348"/>
      <c r="F28" s="348"/>
      <c r="G28" s="348"/>
      <c r="H28" s="348"/>
      <c r="I28" s="346"/>
      <c r="J28" s="346"/>
      <c r="K28" s="346"/>
      <c r="L28" s="346"/>
      <c r="M28" s="346"/>
      <c r="N28" s="346"/>
      <c r="O28" s="346"/>
      <c r="P28" s="348" t="str">
        <f>IFERROR(VLOOKUP(A27,入力シート!$AA$38:$AG$62,4,FALSE),"")</f>
        <v/>
      </c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6"/>
      <c r="AO28" s="346"/>
      <c r="AP28" s="346"/>
      <c r="AQ28" s="346"/>
      <c r="AR28" s="346"/>
      <c r="AS28" s="374"/>
      <c r="AT28" s="345">
        <v>4</v>
      </c>
      <c r="AU28" s="346"/>
      <c r="AV28" s="346"/>
      <c r="AW28" s="346"/>
      <c r="AX28" s="348"/>
      <c r="AY28" s="348"/>
      <c r="AZ28" s="348"/>
      <c r="BA28" s="348"/>
      <c r="BB28" s="346"/>
      <c r="BC28" s="346"/>
      <c r="BD28" s="346"/>
      <c r="BE28" s="346"/>
      <c r="BF28" s="346"/>
      <c r="BG28" s="346"/>
      <c r="BH28" s="346"/>
      <c r="BI28" s="348" t="str">
        <f>IFERROR(VLOOKUP(AT27,入力シート!$AA$38:$AG$62,4,FALSE),"")</f>
        <v/>
      </c>
      <c r="BJ28" s="348"/>
      <c r="BK28" s="348"/>
      <c r="BL28" s="348"/>
      <c r="BM28" s="348"/>
      <c r="BN28" s="348"/>
      <c r="BO28" s="348"/>
      <c r="BP28" s="348"/>
      <c r="BQ28" s="348"/>
      <c r="BR28" s="348"/>
      <c r="BS28" s="348"/>
      <c r="BT28" s="348"/>
      <c r="BU28" s="348"/>
      <c r="BV28" s="348"/>
      <c r="BW28" s="348"/>
      <c r="BX28" s="348"/>
      <c r="BY28" s="348"/>
      <c r="BZ28" s="348"/>
      <c r="CA28" s="348"/>
      <c r="CB28" s="348"/>
      <c r="CC28" s="348"/>
      <c r="CD28" s="348"/>
      <c r="CE28" s="348"/>
      <c r="CF28" s="348"/>
      <c r="CG28" s="346"/>
      <c r="CH28" s="346"/>
      <c r="CI28" s="346"/>
      <c r="CJ28" s="346"/>
      <c r="CK28" s="346"/>
      <c r="CL28" s="346"/>
    </row>
    <row r="29" spans="1:90" ht="11.25" customHeight="1" x14ac:dyDescent="0.45">
      <c r="A29" s="344">
        <v>4</v>
      </c>
      <c r="B29" s="344"/>
      <c r="C29" s="344"/>
      <c r="D29" s="344"/>
      <c r="E29" s="347" t="str">
        <f>IFERROR(VLOOKUP(A29,入力シート!$AA$38:$AG$62,2,FALSE),"")</f>
        <v/>
      </c>
      <c r="F29" s="347"/>
      <c r="G29" s="347"/>
      <c r="H29" s="347"/>
      <c r="I29" s="344" t="str">
        <f>IFERROR(VLOOKUP(A29,入力シート!$AA$38:$AG$62,3,FALSE),"")</f>
        <v/>
      </c>
      <c r="J29" s="344"/>
      <c r="K29" s="344"/>
      <c r="L29" s="344"/>
      <c r="M29" s="344"/>
      <c r="N29" s="344"/>
      <c r="O29" s="344"/>
      <c r="P29" s="344" t="str">
        <f>IFERROR(VLOOKUP(A29,入力シート!$AA$38:$AG$62,5,FALSE),"")</f>
        <v/>
      </c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 t="str">
        <f>IFERROR(VLOOKUP(A29,入力シート!$AA$38:$AG$62,7,FALSE),"")</f>
        <v/>
      </c>
      <c r="AO29" s="344"/>
      <c r="AP29" s="344"/>
      <c r="AQ29" s="344"/>
      <c r="AR29" s="344"/>
      <c r="AS29" s="373"/>
      <c r="AT29" s="343">
        <v>17</v>
      </c>
      <c r="AU29" s="344"/>
      <c r="AV29" s="344"/>
      <c r="AW29" s="344"/>
      <c r="AX29" s="347" t="str">
        <f>IFERROR(VLOOKUP(AT29,入力シート!$AA$38:$AG$62,2,FALSE),"")</f>
        <v/>
      </c>
      <c r="AY29" s="347"/>
      <c r="AZ29" s="347"/>
      <c r="BA29" s="347"/>
      <c r="BB29" s="344" t="str">
        <f>IFERROR(VLOOKUP(AT29,入力シート!$AA$38:$AG$62,3,FALSE),"")</f>
        <v/>
      </c>
      <c r="BC29" s="344"/>
      <c r="BD29" s="344"/>
      <c r="BE29" s="344"/>
      <c r="BF29" s="344"/>
      <c r="BG29" s="344"/>
      <c r="BH29" s="344"/>
      <c r="BI29" s="344" t="str">
        <f>IFERROR(VLOOKUP(AT29,入力シート!$AA$38:$AG$62,5,FALSE),"")</f>
        <v/>
      </c>
      <c r="BJ29" s="344"/>
      <c r="BK29" s="344"/>
      <c r="BL29" s="344"/>
      <c r="BM29" s="344"/>
      <c r="BN29" s="344"/>
      <c r="BO29" s="344"/>
      <c r="BP29" s="344"/>
      <c r="BQ29" s="344"/>
      <c r="BR29" s="344"/>
      <c r="BS29" s="344"/>
      <c r="BT29" s="344"/>
      <c r="BU29" s="344"/>
      <c r="BV29" s="344"/>
      <c r="BW29" s="344"/>
      <c r="BX29" s="344"/>
      <c r="BY29" s="344"/>
      <c r="BZ29" s="344"/>
      <c r="CA29" s="344"/>
      <c r="CB29" s="344"/>
      <c r="CC29" s="344"/>
      <c r="CD29" s="344"/>
      <c r="CE29" s="344"/>
      <c r="CF29" s="344"/>
      <c r="CG29" s="344" t="str">
        <f>IFERROR(VLOOKUP(AT29,入力シート!$AA$38:$AG$62,7,FALSE),"")</f>
        <v/>
      </c>
      <c r="CH29" s="344"/>
      <c r="CI29" s="344"/>
      <c r="CJ29" s="344"/>
      <c r="CK29" s="344"/>
      <c r="CL29" s="344"/>
    </row>
    <row r="30" spans="1:90" ht="18.600000000000001" customHeight="1" x14ac:dyDescent="0.45">
      <c r="A30" s="346">
        <v>5</v>
      </c>
      <c r="B30" s="346"/>
      <c r="C30" s="346"/>
      <c r="D30" s="346"/>
      <c r="E30" s="348"/>
      <c r="F30" s="348"/>
      <c r="G30" s="348"/>
      <c r="H30" s="348"/>
      <c r="I30" s="346"/>
      <c r="J30" s="346"/>
      <c r="K30" s="346"/>
      <c r="L30" s="346"/>
      <c r="M30" s="346"/>
      <c r="N30" s="346"/>
      <c r="O30" s="346"/>
      <c r="P30" s="348" t="str">
        <f>IFERROR(VLOOKUP(A29,入力シート!$AA$38:$AG$62,4,FALSE),"")</f>
        <v/>
      </c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6"/>
      <c r="AO30" s="346"/>
      <c r="AP30" s="346"/>
      <c r="AQ30" s="346"/>
      <c r="AR30" s="346"/>
      <c r="AS30" s="374"/>
      <c r="AT30" s="345">
        <v>5</v>
      </c>
      <c r="AU30" s="346"/>
      <c r="AV30" s="346"/>
      <c r="AW30" s="346"/>
      <c r="AX30" s="348"/>
      <c r="AY30" s="348"/>
      <c r="AZ30" s="348"/>
      <c r="BA30" s="348"/>
      <c r="BB30" s="346"/>
      <c r="BC30" s="346"/>
      <c r="BD30" s="346"/>
      <c r="BE30" s="346"/>
      <c r="BF30" s="346"/>
      <c r="BG30" s="346"/>
      <c r="BH30" s="346"/>
      <c r="BI30" s="348" t="str">
        <f>IFERROR(VLOOKUP(AT29,入力シート!$AA$38:$AG$62,4,FALSE),"")</f>
        <v/>
      </c>
      <c r="BJ30" s="348"/>
      <c r="BK30" s="348"/>
      <c r="BL30" s="348"/>
      <c r="BM30" s="348"/>
      <c r="BN30" s="348"/>
      <c r="BO30" s="348"/>
      <c r="BP30" s="348"/>
      <c r="BQ30" s="348"/>
      <c r="BR30" s="348"/>
      <c r="BS30" s="348"/>
      <c r="BT30" s="348"/>
      <c r="BU30" s="348"/>
      <c r="BV30" s="348"/>
      <c r="BW30" s="348"/>
      <c r="BX30" s="348"/>
      <c r="BY30" s="348"/>
      <c r="BZ30" s="348"/>
      <c r="CA30" s="348"/>
      <c r="CB30" s="348"/>
      <c r="CC30" s="348"/>
      <c r="CD30" s="348"/>
      <c r="CE30" s="348"/>
      <c r="CF30" s="348"/>
      <c r="CG30" s="346"/>
      <c r="CH30" s="346"/>
      <c r="CI30" s="346"/>
      <c r="CJ30" s="346"/>
      <c r="CK30" s="346"/>
      <c r="CL30" s="346"/>
    </row>
    <row r="31" spans="1:90" ht="11.25" customHeight="1" x14ac:dyDescent="0.45">
      <c r="A31" s="344">
        <v>5</v>
      </c>
      <c r="B31" s="344"/>
      <c r="C31" s="344"/>
      <c r="D31" s="344"/>
      <c r="E31" s="347" t="str">
        <f>IFERROR(VLOOKUP(A31,入力シート!$AA$38:$AG$62,2,FALSE),"")</f>
        <v/>
      </c>
      <c r="F31" s="347"/>
      <c r="G31" s="347"/>
      <c r="H31" s="347"/>
      <c r="I31" s="344" t="str">
        <f>IFERROR(VLOOKUP(A31,入力シート!$AA$38:$AG$62,3,FALSE),"")</f>
        <v/>
      </c>
      <c r="J31" s="344"/>
      <c r="K31" s="344"/>
      <c r="L31" s="344"/>
      <c r="M31" s="344"/>
      <c r="N31" s="344"/>
      <c r="O31" s="344"/>
      <c r="P31" s="344" t="str">
        <f>IFERROR(VLOOKUP(A31,入力シート!$AA$38:$AG$62,5,FALSE),"")</f>
        <v/>
      </c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 t="str">
        <f>IFERROR(VLOOKUP(A31,入力シート!$AA$38:$AG$62,7,FALSE),"")</f>
        <v/>
      </c>
      <c r="AO31" s="344"/>
      <c r="AP31" s="344"/>
      <c r="AQ31" s="344"/>
      <c r="AR31" s="344"/>
      <c r="AS31" s="373"/>
      <c r="AT31" s="343">
        <v>18</v>
      </c>
      <c r="AU31" s="344"/>
      <c r="AV31" s="344"/>
      <c r="AW31" s="344"/>
      <c r="AX31" s="347" t="str">
        <f>IFERROR(VLOOKUP(AT31,入力シート!$AA$38:$AG$62,2,FALSE),"")</f>
        <v/>
      </c>
      <c r="AY31" s="347"/>
      <c r="AZ31" s="347"/>
      <c r="BA31" s="347"/>
      <c r="BB31" s="344" t="str">
        <f>IFERROR(VLOOKUP(AT31,入力シート!$AA$38:$AG$62,3,FALSE),"")</f>
        <v/>
      </c>
      <c r="BC31" s="344"/>
      <c r="BD31" s="344"/>
      <c r="BE31" s="344"/>
      <c r="BF31" s="344"/>
      <c r="BG31" s="344"/>
      <c r="BH31" s="344"/>
      <c r="BI31" s="344" t="str">
        <f>IFERROR(VLOOKUP(AT31,入力シート!$AA$38:$AG$62,5,FALSE),"")</f>
        <v/>
      </c>
      <c r="BJ31" s="344"/>
      <c r="BK31" s="344"/>
      <c r="BL31" s="344"/>
      <c r="BM31" s="344"/>
      <c r="BN31" s="344"/>
      <c r="BO31" s="344"/>
      <c r="BP31" s="344"/>
      <c r="BQ31" s="344"/>
      <c r="BR31" s="344"/>
      <c r="BS31" s="344"/>
      <c r="BT31" s="344"/>
      <c r="BU31" s="344"/>
      <c r="BV31" s="344"/>
      <c r="BW31" s="344"/>
      <c r="BX31" s="344"/>
      <c r="BY31" s="344"/>
      <c r="BZ31" s="344"/>
      <c r="CA31" s="344"/>
      <c r="CB31" s="344"/>
      <c r="CC31" s="344"/>
      <c r="CD31" s="344"/>
      <c r="CE31" s="344"/>
      <c r="CF31" s="344"/>
      <c r="CG31" s="344" t="str">
        <f>IFERROR(VLOOKUP(AT31,入力シート!$AA$38:$AG$62,7,FALSE),"")</f>
        <v/>
      </c>
      <c r="CH31" s="344"/>
      <c r="CI31" s="344"/>
      <c r="CJ31" s="344"/>
      <c r="CK31" s="344"/>
      <c r="CL31" s="344"/>
    </row>
    <row r="32" spans="1:90" ht="18.600000000000001" customHeight="1" x14ac:dyDescent="0.45">
      <c r="A32" s="346"/>
      <c r="B32" s="346"/>
      <c r="C32" s="346"/>
      <c r="D32" s="346"/>
      <c r="E32" s="348"/>
      <c r="F32" s="348"/>
      <c r="G32" s="348"/>
      <c r="H32" s="348"/>
      <c r="I32" s="346"/>
      <c r="J32" s="346"/>
      <c r="K32" s="346"/>
      <c r="L32" s="346"/>
      <c r="M32" s="346"/>
      <c r="N32" s="346"/>
      <c r="O32" s="346"/>
      <c r="P32" s="348" t="str">
        <f>IFERROR(VLOOKUP(A31,入力シート!$AA$38:$AG$62,4,FALSE),"")</f>
        <v/>
      </c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  <c r="AK32" s="348"/>
      <c r="AL32" s="348"/>
      <c r="AM32" s="348"/>
      <c r="AN32" s="346"/>
      <c r="AO32" s="346"/>
      <c r="AP32" s="346"/>
      <c r="AQ32" s="346"/>
      <c r="AR32" s="346"/>
      <c r="AS32" s="374"/>
      <c r="AT32" s="345"/>
      <c r="AU32" s="346"/>
      <c r="AV32" s="346"/>
      <c r="AW32" s="346"/>
      <c r="AX32" s="348"/>
      <c r="AY32" s="348"/>
      <c r="AZ32" s="348"/>
      <c r="BA32" s="348"/>
      <c r="BB32" s="346"/>
      <c r="BC32" s="346"/>
      <c r="BD32" s="346"/>
      <c r="BE32" s="346"/>
      <c r="BF32" s="346"/>
      <c r="BG32" s="346"/>
      <c r="BH32" s="346"/>
      <c r="BI32" s="348" t="str">
        <f>IFERROR(VLOOKUP(AT31,入力シート!$AA$38:$AG$62,4,FALSE),"")</f>
        <v/>
      </c>
      <c r="BJ32" s="348"/>
      <c r="BK32" s="348"/>
      <c r="BL32" s="348"/>
      <c r="BM32" s="348"/>
      <c r="BN32" s="348"/>
      <c r="BO32" s="348"/>
      <c r="BP32" s="348"/>
      <c r="BQ32" s="348"/>
      <c r="BR32" s="348"/>
      <c r="BS32" s="348"/>
      <c r="BT32" s="348"/>
      <c r="BU32" s="348"/>
      <c r="BV32" s="348"/>
      <c r="BW32" s="348"/>
      <c r="BX32" s="348"/>
      <c r="BY32" s="348"/>
      <c r="BZ32" s="348"/>
      <c r="CA32" s="348"/>
      <c r="CB32" s="348"/>
      <c r="CC32" s="348"/>
      <c r="CD32" s="348"/>
      <c r="CE32" s="348"/>
      <c r="CF32" s="348"/>
      <c r="CG32" s="346"/>
      <c r="CH32" s="346"/>
      <c r="CI32" s="346"/>
      <c r="CJ32" s="346"/>
      <c r="CK32" s="346"/>
      <c r="CL32" s="346"/>
    </row>
    <row r="33" spans="1:90" ht="11.25" customHeight="1" x14ac:dyDescent="0.45">
      <c r="A33" s="344">
        <v>6</v>
      </c>
      <c r="B33" s="344"/>
      <c r="C33" s="344"/>
      <c r="D33" s="344"/>
      <c r="E33" s="347" t="str">
        <f>IFERROR(VLOOKUP(A33,入力シート!$AA$38:$AG$62,2,FALSE),"")</f>
        <v/>
      </c>
      <c r="F33" s="347"/>
      <c r="G33" s="347"/>
      <c r="H33" s="347"/>
      <c r="I33" s="344" t="str">
        <f>IFERROR(VLOOKUP(A33,入力シート!$AA$38:$AG$62,3,FALSE),"")</f>
        <v/>
      </c>
      <c r="J33" s="344"/>
      <c r="K33" s="344"/>
      <c r="L33" s="344"/>
      <c r="M33" s="344"/>
      <c r="N33" s="344"/>
      <c r="O33" s="344"/>
      <c r="P33" s="344" t="str">
        <f>IFERROR(VLOOKUP(A33,入力シート!$AA$38:$AG$62,5,FALSE),"")</f>
        <v/>
      </c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 t="str">
        <f>IFERROR(VLOOKUP(A33,入力シート!$AA$38:$AG$62,7,FALSE),"")</f>
        <v/>
      </c>
      <c r="AO33" s="344"/>
      <c r="AP33" s="344"/>
      <c r="AQ33" s="344"/>
      <c r="AR33" s="344"/>
      <c r="AS33" s="373"/>
      <c r="AT33" s="343">
        <v>19</v>
      </c>
      <c r="AU33" s="344"/>
      <c r="AV33" s="344"/>
      <c r="AW33" s="344"/>
      <c r="AX33" s="347" t="str">
        <f>IFERROR(VLOOKUP(AT33,入力シート!$AA$38:$AG$62,2,FALSE),"")</f>
        <v/>
      </c>
      <c r="AY33" s="347"/>
      <c r="AZ33" s="347"/>
      <c r="BA33" s="347"/>
      <c r="BB33" s="344" t="str">
        <f>IFERROR(VLOOKUP(AT33,入力シート!$AA$38:$AG$62,3,FALSE),"")</f>
        <v/>
      </c>
      <c r="BC33" s="344"/>
      <c r="BD33" s="344"/>
      <c r="BE33" s="344"/>
      <c r="BF33" s="344"/>
      <c r="BG33" s="344"/>
      <c r="BH33" s="344"/>
      <c r="BI33" s="344" t="str">
        <f>IFERROR(VLOOKUP(AT33,入力シート!$AA$38:$AG$62,5,FALSE),"")</f>
        <v/>
      </c>
      <c r="BJ33" s="344"/>
      <c r="BK33" s="344"/>
      <c r="BL33" s="344"/>
      <c r="BM33" s="344"/>
      <c r="BN33" s="344"/>
      <c r="BO33" s="344"/>
      <c r="BP33" s="344"/>
      <c r="BQ33" s="344"/>
      <c r="BR33" s="344"/>
      <c r="BS33" s="344"/>
      <c r="BT33" s="344"/>
      <c r="BU33" s="344"/>
      <c r="BV33" s="344"/>
      <c r="BW33" s="344"/>
      <c r="BX33" s="344"/>
      <c r="BY33" s="344"/>
      <c r="BZ33" s="344"/>
      <c r="CA33" s="344"/>
      <c r="CB33" s="344"/>
      <c r="CC33" s="344"/>
      <c r="CD33" s="344"/>
      <c r="CE33" s="344"/>
      <c r="CF33" s="344"/>
      <c r="CG33" s="344" t="str">
        <f>IFERROR(VLOOKUP(AT33,入力シート!$AA$38:$AG$62,7,FALSE),"")</f>
        <v/>
      </c>
      <c r="CH33" s="344"/>
      <c r="CI33" s="344"/>
      <c r="CJ33" s="344"/>
      <c r="CK33" s="344"/>
      <c r="CL33" s="344"/>
    </row>
    <row r="34" spans="1:90" ht="18.600000000000001" customHeight="1" x14ac:dyDescent="0.45">
      <c r="A34" s="346"/>
      <c r="B34" s="346"/>
      <c r="C34" s="346"/>
      <c r="D34" s="346"/>
      <c r="E34" s="348"/>
      <c r="F34" s="348"/>
      <c r="G34" s="348"/>
      <c r="H34" s="348"/>
      <c r="I34" s="346"/>
      <c r="J34" s="346"/>
      <c r="K34" s="346"/>
      <c r="L34" s="346"/>
      <c r="M34" s="346"/>
      <c r="N34" s="346"/>
      <c r="O34" s="346"/>
      <c r="P34" s="348" t="str">
        <f>IFERROR(VLOOKUP(A33,入力シート!$AA$38:$AG$62,4,FALSE),"")</f>
        <v/>
      </c>
      <c r="Q34" s="348"/>
      <c r="R34" s="348"/>
      <c r="S34" s="348"/>
      <c r="T34" s="348"/>
      <c r="U34" s="348"/>
      <c r="V34" s="348"/>
      <c r="W34" s="348"/>
      <c r="X34" s="348"/>
      <c r="Y34" s="348"/>
      <c r="Z34" s="348"/>
      <c r="AA34" s="348"/>
      <c r="AB34" s="348"/>
      <c r="AC34" s="348"/>
      <c r="AD34" s="348"/>
      <c r="AE34" s="348"/>
      <c r="AF34" s="348"/>
      <c r="AG34" s="348"/>
      <c r="AH34" s="348"/>
      <c r="AI34" s="348"/>
      <c r="AJ34" s="348"/>
      <c r="AK34" s="348"/>
      <c r="AL34" s="348"/>
      <c r="AM34" s="348"/>
      <c r="AN34" s="346"/>
      <c r="AO34" s="346"/>
      <c r="AP34" s="346"/>
      <c r="AQ34" s="346"/>
      <c r="AR34" s="346"/>
      <c r="AS34" s="374"/>
      <c r="AT34" s="345"/>
      <c r="AU34" s="346"/>
      <c r="AV34" s="346"/>
      <c r="AW34" s="346"/>
      <c r="AX34" s="348"/>
      <c r="AY34" s="348"/>
      <c r="AZ34" s="348"/>
      <c r="BA34" s="348"/>
      <c r="BB34" s="346"/>
      <c r="BC34" s="346"/>
      <c r="BD34" s="346"/>
      <c r="BE34" s="346"/>
      <c r="BF34" s="346"/>
      <c r="BG34" s="346"/>
      <c r="BH34" s="346"/>
      <c r="BI34" s="348" t="str">
        <f>IFERROR(VLOOKUP(AT33,入力シート!$AA$38:$AG$62,4,FALSE),"")</f>
        <v/>
      </c>
      <c r="BJ34" s="348"/>
      <c r="BK34" s="348"/>
      <c r="BL34" s="348"/>
      <c r="BM34" s="348"/>
      <c r="BN34" s="348"/>
      <c r="BO34" s="348"/>
      <c r="BP34" s="348"/>
      <c r="BQ34" s="348"/>
      <c r="BR34" s="348"/>
      <c r="BS34" s="348"/>
      <c r="BT34" s="348"/>
      <c r="BU34" s="348"/>
      <c r="BV34" s="348"/>
      <c r="BW34" s="348"/>
      <c r="BX34" s="348"/>
      <c r="BY34" s="348"/>
      <c r="BZ34" s="348"/>
      <c r="CA34" s="348"/>
      <c r="CB34" s="348"/>
      <c r="CC34" s="348"/>
      <c r="CD34" s="348"/>
      <c r="CE34" s="348"/>
      <c r="CF34" s="348"/>
      <c r="CG34" s="346"/>
      <c r="CH34" s="346"/>
      <c r="CI34" s="346"/>
      <c r="CJ34" s="346"/>
      <c r="CK34" s="346"/>
      <c r="CL34" s="346"/>
    </row>
    <row r="35" spans="1:90" ht="11.25" customHeight="1" x14ac:dyDescent="0.45">
      <c r="A35" s="344">
        <v>7</v>
      </c>
      <c r="B35" s="344"/>
      <c r="C35" s="344"/>
      <c r="D35" s="344"/>
      <c r="E35" s="347" t="str">
        <f>IFERROR(VLOOKUP(A35,入力シート!$AA$38:$AG$62,2,FALSE),"")</f>
        <v/>
      </c>
      <c r="F35" s="347"/>
      <c r="G35" s="347"/>
      <c r="H35" s="347"/>
      <c r="I35" s="344" t="str">
        <f>IFERROR(VLOOKUP(A35,入力シート!$AA$38:$AG$62,3,FALSE),"")</f>
        <v/>
      </c>
      <c r="J35" s="344"/>
      <c r="K35" s="344"/>
      <c r="L35" s="344"/>
      <c r="M35" s="344"/>
      <c r="N35" s="344"/>
      <c r="O35" s="344"/>
      <c r="P35" s="344" t="str">
        <f>IFERROR(VLOOKUP(A35,入力シート!$AA$38:$AG$62,5,FALSE),"")</f>
        <v/>
      </c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 t="str">
        <f>IFERROR(VLOOKUP(A35,入力シート!$AA$38:$AG$62,7,FALSE),"")</f>
        <v/>
      </c>
      <c r="AO35" s="344"/>
      <c r="AP35" s="344"/>
      <c r="AQ35" s="344"/>
      <c r="AR35" s="344"/>
      <c r="AS35" s="373"/>
      <c r="AT35" s="343">
        <v>20</v>
      </c>
      <c r="AU35" s="344"/>
      <c r="AV35" s="344"/>
      <c r="AW35" s="344"/>
      <c r="AX35" s="347" t="str">
        <f>IFERROR(VLOOKUP(AT35,入力シート!$AA$38:$AG$62,2,FALSE),"")</f>
        <v/>
      </c>
      <c r="AY35" s="347"/>
      <c r="AZ35" s="347"/>
      <c r="BA35" s="347"/>
      <c r="BB35" s="344" t="str">
        <f>IFERROR(VLOOKUP(AT35,入力シート!$AA$38:$AG$62,3,FALSE),"")</f>
        <v/>
      </c>
      <c r="BC35" s="344"/>
      <c r="BD35" s="344"/>
      <c r="BE35" s="344"/>
      <c r="BF35" s="344"/>
      <c r="BG35" s="344"/>
      <c r="BH35" s="344"/>
      <c r="BI35" s="344" t="str">
        <f>IFERROR(VLOOKUP(AT35,入力シート!$AA$38:$AG$62,5,FALSE),"")</f>
        <v/>
      </c>
      <c r="BJ35" s="344"/>
      <c r="BK35" s="344"/>
      <c r="BL35" s="344"/>
      <c r="BM35" s="344"/>
      <c r="BN35" s="344"/>
      <c r="BO35" s="344"/>
      <c r="BP35" s="344"/>
      <c r="BQ35" s="344"/>
      <c r="BR35" s="344"/>
      <c r="BS35" s="344"/>
      <c r="BT35" s="344"/>
      <c r="BU35" s="344"/>
      <c r="BV35" s="344"/>
      <c r="BW35" s="344"/>
      <c r="BX35" s="344"/>
      <c r="BY35" s="344"/>
      <c r="BZ35" s="344"/>
      <c r="CA35" s="344"/>
      <c r="CB35" s="344"/>
      <c r="CC35" s="344"/>
      <c r="CD35" s="344"/>
      <c r="CE35" s="344"/>
      <c r="CF35" s="344"/>
      <c r="CG35" s="344" t="str">
        <f>IFERROR(VLOOKUP(AT35,入力シート!$AA$38:$AG$62,7,FALSE),"")</f>
        <v/>
      </c>
      <c r="CH35" s="344"/>
      <c r="CI35" s="344"/>
      <c r="CJ35" s="344"/>
      <c r="CK35" s="344"/>
      <c r="CL35" s="344"/>
    </row>
    <row r="36" spans="1:90" ht="18.600000000000001" customHeight="1" x14ac:dyDescent="0.45">
      <c r="A36" s="346"/>
      <c r="B36" s="346"/>
      <c r="C36" s="346"/>
      <c r="D36" s="346"/>
      <c r="E36" s="348"/>
      <c r="F36" s="348"/>
      <c r="G36" s="348"/>
      <c r="H36" s="348"/>
      <c r="I36" s="346"/>
      <c r="J36" s="346"/>
      <c r="K36" s="346"/>
      <c r="L36" s="346"/>
      <c r="M36" s="346"/>
      <c r="N36" s="346"/>
      <c r="O36" s="346"/>
      <c r="P36" s="348" t="str">
        <f>IFERROR(VLOOKUP(A35,入力シート!$AA$38:$AG$62,4,FALSE),"")</f>
        <v/>
      </c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6"/>
      <c r="AO36" s="346"/>
      <c r="AP36" s="346"/>
      <c r="AQ36" s="346"/>
      <c r="AR36" s="346"/>
      <c r="AS36" s="374"/>
      <c r="AT36" s="345"/>
      <c r="AU36" s="346"/>
      <c r="AV36" s="346"/>
      <c r="AW36" s="346"/>
      <c r="AX36" s="348"/>
      <c r="AY36" s="348"/>
      <c r="AZ36" s="348"/>
      <c r="BA36" s="348"/>
      <c r="BB36" s="346"/>
      <c r="BC36" s="346"/>
      <c r="BD36" s="346"/>
      <c r="BE36" s="346"/>
      <c r="BF36" s="346"/>
      <c r="BG36" s="346"/>
      <c r="BH36" s="346"/>
      <c r="BI36" s="348" t="str">
        <f>IFERROR(VLOOKUP(AT35,入力シート!$AA$38:$AG$62,4,FALSE),"")</f>
        <v/>
      </c>
      <c r="BJ36" s="348"/>
      <c r="BK36" s="348"/>
      <c r="BL36" s="348"/>
      <c r="BM36" s="348"/>
      <c r="BN36" s="348"/>
      <c r="BO36" s="348"/>
      <c r="BP36" s="348"/>
      <c r="BQ36" s="348"/>
      <c r="BR36" s="348"/>
      <c r="BS36" s="348"/>
      <c r="BT36" s="348"/>
      <c r="BU36" s="348"/>
      <c r="BV36" s="348"/>
      <c r="BW36" s="348"/>
      <c r="BX36" s="348"/>
      <c r="BY36" s="348"/>
      <c r="BZ36" s="348"/>
      <c r="CA36" s="348"/>
      <c r="CB36" s="348"/>
      <c r="CC36" s="348"/>
      <c r="CD36" s="348"/>
      <c r="CE36" s="348"/>
      <c r="CF36" s="348"/>
      <c r="CG36" s="346"/>
      <c r="CH36" s="346"/>
      <c r="CI36" s="346"/>
      <c r="CJ36" s="346"/>
      <c r="CK36" s="346"/>
      <c r="CL36" s="346"/>
    </row>
    <row r="37" spans="1:90" ht="11.25" customHeight="1" x14ac:dyDescent="0.45">
      <c r="A37" s="344">
        <v>8</v>
      </c>
      <c r="B37" s="344"/>
      <c r="C37" s="344"/>
      <c r="D37" s="344"/>
      <c r="E37" s="347" t="str">
        <f>IFERROR(VLOOKUP(A37,入力シート!$AA$38:$AG$62,2,FALSE),"")</f>
        <v/>
      </c>
      <c r="F37" s="347"/>
      <c r="G37" s="347"/>
      <c r="H37" s="347"/>
      <c r="I37" s="344" t="str">
        <f>IFERROR(VLOOKUP(A37,入力シート!$AA$38:$AG$62,3,FALSE),"")</f>
        <v/>
      </c>
      <c r="J37" s="344"/>
      <c r="K37" s="344"/>
      <c r="L37" s="344"/>
      <c r="M37" s="344"/>
      <c r="N37" s="344"/>
      <c r="O37" s="344"/>
      <c r="P37" s="344" t="str">
        <f>IFERROR(VLOOKUP(A37,入力シート!$AA$38:$AG$62,5,FALSE),"")</f>
        <v/>
      </c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 t="str">
        <f>IFERROR(VLOOKUP(A37,入力シート!$AA$38:$AG$62,7,FALSE),"")</f>
        <v/>
      </c>
      <c r="AO37" s="344"/>
      <c r="AP37" s="344"/>
      <c r="AQ37" s="344"/>
      <c r="AR37" s="344"/>
      <c r="AS37" s="373"/>
      <c r="AT37" s="343">
        <v>21</v>
      </c>
      <c r="AU37" s="344"/>
      <c r="AV37" s="344"/>
      <c r="AW37" s="344"/>
      <c r="AX37" s="347" t="str">
        <f>IFERROR(VLOOKUP(AT37,入力シート!$AA$38:$AG$62,2,FALSE),"")</f>
        <v/>
      </c>
      <c r="AY37" s="347"/>
      <c r="AZ37" s="347"/>
      <c r="BA37" s="347"/>
      <c r="BB37" s="344" t="str">
        <f>IFERROR(VLOOKUP(AT37,入力シート!$AA$38:$AG$62,3,FALSE),"")</f>
        <v/>
      </c>
      <c r="BC37" s="344"/>
      <c r="BD37" s="344"/>
      <c r="BE37" s="344"/>
      <c r="BF37" s="344"/>
      <c r="BG37" s="344"/>
      <c r="BH37" s="344"/>
      <c r="BI37" s="344" t="str">
        <f>IFERROR(VLOOKUP(AT37,入力シート!$AA$38:$AG$62,5,FALSE),"")</f>
        <v/>
      </c>
      <c r="BJ37" s="344"/>
      <c r="BK37" s="344"/>
      <c r="BL37" s="344"/>
      <c r="BM37" s="344"/>
      <c r="BN37" s="344"/>
      <c r="BO37" s="344"/>
      <c r="BP37" s="344"/>
      <c r="BQ37" s="344"/>
      <c r="BR37" s="344"/>
      <c r="BS37" s="344"/>
      <c r="BT37" s="344"/>
      <c r="BU37" s="344"/>
      <c r="BV37" s="344"/>
      <c r="BW37" s="344"/>
      <c r="BX37" s="344"/>
      <c r="BY37" s="344"/>
      <c r="BZ37" s="344"/>
      <c r="CA37" s="344"/>
      <c r="CB37" s="344"/>
      <c r="CC37" s="344"/>
      <c r="CD37" s="344"/>
      <c r="CE37" s="344"/>
      <c r="CF37" s="344"/>
      <c r="CG37" s="344" t="str">
        <f>IFERROR(VLOOKUP(AT37,入力シート!$AA$38:$AG$62,7,FALSE),"")</f>
        <v/>
      </c>
      <c r="CH37" s="344"/>
      <c r="CI37" s="344"/>
      <c r="CJ37" s="344"/>
      <c r="CK37" s="344"/>
      <c r="CL37" s="344"/>
    </row>
    <row r="38" spans="1:90" ht="18.600000000000001" customHeight="1" x14ac:dyDescent="0.45">
      <c r="A38" s="346"/>
      <c r="B38" s="346"/>
      <c r="C38" s="346"/>
      <c r="D38" s="346"/>
      <c r="E38" s="348"/>
      <c r="F38" s="348"/>
      <c r="G38" s="348"/>
      <c r="H38" s="348"/>
      <c r="I38" s="346"/>
      <c r="J38" s="346"/>
      <c r="K38" s="346"/>
      <c r="L38" s="346"/>
      <c r="M38" s="346"/>
      <c r="N38" s="346"/>
      <c r="O38" s="346"/>
      <c r="P38" s="348" t="str">
        <f>IFERROR(VLOOKUP(A37,入力シート!$AA$38:$AG$62,4,FALSE),"")</f>
        <v/>
      </c>
      <c r="Q38" s="348"/>
      <c r="R38" s="348"/>
      <c r="S38" s="348"/>
      <c r="T38" s="348"/>
      <c r="U38" s="348"/>
      <c r="V38" s="348"/>
      <c r="W38" s="348"/>
      <c r="X38" s="348"/>
      <c r="Y38" s="348"/>
      <c r="Z38" s="348"/>
      <c r="AA38" s="348"/>
      <c r="AB38" s="348"/>
      <c r="AC38" s="348"/>
      <c r="AD38" s="348"/>
      <c r="AE38" s="348"/>
      <c r="AF38" s="348"/>
      <c r="AG38" s="348"/>
      <c r="AH38" s="348"/>
      <c r="AI38" s="348"/>
      <c r="AJ38" s="348"/>
      <c r="AK38" s="348"/>
      <c r="AL38" s="348"/>
      <c r="AM38" s="348"/>
      <c r="AN38" s="346"/>
      <c r="AO38" s="346"/>
      <c r="AP38" s="346"/>
      <c r="AQ38" s="346"/>
      <c r="AR38" s="346"/>
      <c r="AS38" s="374"/>
      <c r="AT38" s="345"/>
      <c r="AU38" s="346"/>
      <c r="AV38" s="346"/>
      <c r="AW38" s="346"/>
      <c r="AX38" s="348"/>
      <c r="AY38" s="348"/>
      <c r="AZ38" s="348"/>
      <c r="BA38" s="348"/>
      <c r="BB38" s="346"/>
      <c r="BC38" s="346"/>
      <c r="BD38" s="346"/>
      <c r="BE38" s="346"/>
      <c r="BF38" s="346"/>
      <c r="BG38" s="346"/>
      <c r="BH38" s="346"/>
      <c r="BI38" s="348" t="str">
        <f>IFERROR(VLOOKUP(AT37,入力シート!$AA$38:$AG$62,4,FALSE),"")</f>
        <v/>
      </c>
      <c r="BJ38" s="348"/>
      <c r="BK38" s="348"/>
      <c r="BL38" s="348"/>
      <c r="BM38" s="348"/>
      <c r="BN38" s="348"/>
      <c r="BO38" s="348"/>
      <c r="BP38" s="348"/>
      <c r="BQ38" s="348"/>
      <c r="BR38" s="348"/>
      <c r="BS38" s="348"/>
      <c r="BT38" s="348"/>
      <c r="BU38" s="348"/>
      <c r="BV38" s="348"/>
      <c r="BW38" s="348"/>
      <c r="BX38" s="348"/>
      <c r="BY38" s="348"/>
      <c r="BZ38" s="348"/>
      <c r="CA38" s="348"/>
      <c r="CB38" s="348"/>
      <c r="CC38" s="348"/>
      <c r="CD38" s="348"/>
      <c r="CE38" s="348"/>
      <c r="CF38" s="348"/>
      <c r="CG38" s="346"/>
      <c r="CH38" s="346"/>
      <c r="CI38" s="346"/>
      <c r="CJ38" s="346"/>
      <c r="CK38" s="346"/>
      <c r="CL38" s="346"/>
    </row>
    <row r="39" spans="1:90" ht="11.25" customHeight="1" x14ac:dyDescent="0.45">
      <c r="A39" s="344">
        <v>9</v>
      </c>
      <c r="B39" s="344"/>
      <c r="C39" s="344"/>
      <c r="D39" s="344"/>
      <c r="E39" s="347" t="str">
        <f>IFERROR(VLOOKUP(A39,入力シート!$AA$38:$AG$62,2,FALSE),"")</f>
        <v/>
      </c>
      <c r="F39" s="347"/>
      <c r="G39" s="347"/>
      <c r="H39" s="347"/>
      <c r="I39" s="344" t="str">
        <f>IFERROR(VLOOKUP(A39,入力シート!$AA$38:$AG$62,3,FALSE),"")</f>
        <v/>
      </c>
      <c r="J39" s="344"/>
      <c r="K39" s="344"/>
      <c r="L39" s="344"/>
      <c r="M39" s="344"/>
      <c r="N39" s="344"/>
      <c r="O39" s="344"/>
      <c r="P39" s="344" t="str">
        <f>IFERROR(VLOOKUP(A39,入力シート!$AA$38:$AG$62,5,FALSE),"")</f>
        <v/>
      </c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4"/>
      <c r="AM39" s="344"/>
      <c r="AN39" s="344" t="str">
        <f>IFERROR(VLOOKUP(A39,入力シート!$AA$38:$AG$62,7,FALSE),"")</f>
        <v/>
      </c>
      <c r="AO39" s="344"/>
      <c r="AP39" s="344"/>
      <c r="AQ39" s="344"/>
      <c r="AR39" s="344"/>
      <c r="AS39" s="373"/>
      <c r="AT39" s="343">
        <v>22</v>
      </c>
      <c r="AU39" s="344"/>
      <c r="AV39" s="344"/>
      <c r="AW39" s="344"/>
      <c r="AX39" s="347" t="str">
        <f>IFERROR(VLOOKUP(AT39,入力シート!$AA$38:$AG$62,2,FALSE),"")</f>
        <v/>
      </c>
      <c r="AY39" s="347"/>
      <c r="AZ39" s="347"/>
      <c r="BA39" s="347"/>
      <c r="BB39" s="344" t="str">
        <f>IFERROR(VLOOKUP(AT39,入力シート!$AA$38:$AG$62,3,FALSE),"")</f>
        <v/>
      </c>
      <c r="BC39" s="344"/>
      <c r="BD39" s="344"/>
      <c r="BE39" s="344"/>
      <c r="BF39" s="344"/>
      <c r="BG39" s="344"/>
      <c r="BH39" s="344"/>
      <c r="BI39" s="344" t="str">
        <f>IFERROR(VLOOKUP(AT39,入力シート!$AA$38:$AG$62,5,FALSE),"")</f>
        <v/>
      </c>
      <c r="BJ39" s="344"/>
      <c r="BK39" s="344"/>
      <c r="BL39" s="344"/>
      <c r="BM39" s="344"/>
      <c r="BN39" s="344"/>
      <c r="BO39" s="344"/>
      <c r="BP39" s="344"/>
      <c r="BQ39" s="344"/>
      <c r="BR39" s="344"/>
      <c r="BS39" s="344"/>
      <c r="BT39" s="344"/>
      <c r="BU39" s="344"/>
      <c r="BV39" s="344"/>
      <c r="BW39" s="344"/>
      <c r="BX39" s="344"/>
      <c r="BY39" s="344"/>
      <c r="BZ39" s="344"/>
      <c r="CA39" s="344"/>
      <c r="CB39" s="344"/>
      <c r="CC39" s="344"/>
      <c r="CD39" s="344"/>
      <c r="CE39" s="344"/>
      <c r="CF39" s="344"/>
      <c r="CG39" s="344" t="str">
        <f>IFERROR(VLOOKUP(AT39,入力シート!$AA$38:$AG$62,7,FALSE),"")</f>
        <v/>
      </c>
      <c r="CH39" s="344"/>
      <c r="CI39" s="344"/>
      <c r="CJ39" s="344"/>
      <c r="CK39" s="344"/>
      <c r="CL39" s="344"/>
    </row>
    <row r="40" spans="1:90" ht="18.600000000000001" customHeight="1" x14ac:dyDescent="0.45">
      <c r="A40" s="346"/>
      <c r="B40" s="346"/>
      <c r="C40" s="346"/>
      <c r="D40" s="346"/>
      <c r="E40" s="348"/>
      <c r="F40" s="348"/>
      <c r="G40" s="348"/>
      <c r="H40" s="348"/>
      <c r="I40" s="346"/>
      <c r="J40" s="346"/>
      <c r="K40" s="346"/>
      <c r="L40" s="346"/>
      <c r="M40" s="346"/>
      <c r="N40" s="346"/>
      <c r="O40" s="346"/>
      <c r="P40" s="348" t="str">
        <f>IFERROR(VLOOKUP(A39,入力シート!$AA$38:$AG$62,4,FALSE),"")</f>
        <v/>
      </c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6"/>
      <c r="AO40" s="346"/>
      <c r="AP40" s="346"/>
      <c r="AQ40" s="346"/>
      <c r="AR40" s="346"/>
      <c r="AS40" s="374"/>
      <c r="AT40" s="345"/>
      <c r="AU40" s="346"/>
      <c r="AV40" s="346"/>
      <c r="AW40" s="346"/>
      <c r="AX40" s="348"/>
      <c r="AY40" s="348"/>
      <c r="AZ40" s="348"/>
      <c r="BA40" s="348"/>
      <c r="BB40" s="346"/>
      <c r="BC40" s="346"/>
      <c r="BD40" s="346"/>
      <c r="BE40" s="346"/>
      <c r="BF40" s="346"/>
      <c r="BG40" s="346"/>
      <c r="BH40" s="346"/>
      <c r="BI40" s="348" t="str">
        <f>IFERROR(VLOOKUP(AT39,入力シート!$AA$38:$AG$62,4,FALSE),"")</f>
        <v/>
      </c>
      <c r="BJ40" s="348"/>
      <c r="BK40" s="348"/>
      <c r="BL40" s="348"/>
      <c r="BM40" s="348"/>
      <c r="BN40" s="348"/>
      <c r="BO40" s="348"/>
      <c r="BP40" s="348"/>
      <c r="BQ40" s="348"/>
      <c r="BR40" s="348"/>
      <c r="BS40" s="348"/>
      <c r="BT40" s="348"/>
      <c r="BU40" s="348"/>
      <c r="BV40" s="348"/>
      <c r="BW40" s="348"/>
      <c r="BX40" s="348"/>
      <c r="BY40" s="348"/>
      <c r="BZ40" s="348"/>
      <c r="CA40" s="348"/>
      <c r="CB40" s="348"/>
      <c r="CC40" s="348"/>
      <c r="CD40" s="348"/>
      <c r="CE40" s="348"/>
      <c r="CF40" s="348"/>
      <c r="CG40" s="346"/>
      <c r="CH40" s="346"/>
      <c r="CI40" s="346"/>
      <c r="CJ40" s="346"/>
      <c r="CK40" s="346"/>
      <c r="CL40" s="346"/>
    </row>
    <row r="41" spans="1:90" ht="11.25" customHeight="1" x14ac:dyDescent="0.45">
      <c r="A41" s="344">
        <v>10</v>
      </c>
      <c r="B41" s="344"/>
      <c r="C41" s="344"/>
      <c r="D41" s="344"/>
      <c r="E41" s="347" t="str">
        <f>IFERROR(VLOOKUP(A41,入力シート!$AA$38:$AG$62,2,FALSE),"")</f>
        <v/>
      </c>
      <c r="F41" s="347"/>
      <c r="G41" s="347"/>
      <c r="H41" s="347"/>
      <c r="I41" s="344" t="str">
        <f>IFERROR(VLOOKUP(A41,入力シート!$AA$38:$AG$62,3,FALSE),"")</f>
        <v/>
      </c>
      <c r="J41" s="344"/>
      <c r="K41" s="344"/>
      <c r="L41" s="344"/>
      <c r="M41" s="344"/>
      <c r="N41" s="344"/>
      <c r="O41" s="344"/>
      <c r="P41" s="344" t="str">
        <f>IFERROR(VLOOKUP(A41,入力シート!$AA$38:$AG$62,5,FALSE),"")</f>
        <v/>
      </c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344" t="str">
        <f>IFERROR(VLOOKUP(A41,入力シート!$AA$38:$AG$62,7,FALSE),"")</f>
        <v/>
      </c>
      <c r="AO41" s="344"/>
      <c r="AP41" s="344"/>
      <c r="AQ41" s="344"/>
      <c r="AR41" s="344"/>
      <c r="AS41" s="373"/>
      <c r="AT41" s="343">
        <v>23</v>
      </c>
      <c r="AU41" s="344"/>
      <c r="AV41" s="344"/>
      <c r="AW41" s="344"/>
      <c r="AX41" s="347" t="str">
        <f>IFERROR(VLOOKUP(AT41,入力シート!$AA$38:$AG$62,2,FALSE),"")</f>
        <v/>
      </c>
      <c r="AY41" s="347"/>
      <c r="AZ41" s="347"/>
      <c r="BA41" s="347"/>
      <c r="BB41" s="344" t="str">
        <f>IFERROR(VLOOKUP(AT41,入力シート!$AA$38:$AG$62,3,FALSE),"")</f>
        <v/>
      </c>
      <c r="BC41" s="344"/>
      <c r="BD41" s="344"/>
      <c r="BE41" s="344"/>
      <c r="BF41" s="344"/>
      <c r="BG41" s="344"/>
      <c r="BH41" s="344"/>
      <c r="BI41" s="344" t="str">
        <f>IFERROR(VLOOKUP(AT41,入力シート!$AA$38:$AG$62,5,FALSE),"")</f>
        <v/>
      </c>
      <c r="BJ41" s="344"/>
      <c r="BK41" s="344"/>
      <c r="BL41" s="344"/>
      <c r="BM41" s="344"/>
      <c r="BN41" s="344"/>
      <c r="BO41" s="344"/>
      <c r="BP41" s="344"/>
      <c r="BQ41" s="344"/>
      <c r="BR41" s="344"/>
      <c r="BS41" s="344"/>
      <c r="BT41" s="344"/>
      <c r="BU41" s="344"/>
      <c r="BV41" s="344"/>
      <c r="BW41" s="344"/>
      <c r="BX41" s="344"/>
      <c r="BY41" s="344"/>
      <c r="BZ41" s="344"/>
      <c r="CA41" s="344"/>
      <c r="CB41" s="344"/>
      <c r="CC41" s="344"/>
      <c r="CD41" s="344"/>
      <c r="CE41" s="344"/>
      <c r="CF41" s="344"/>
      <c r="CG41" s="344" t="str">
        <f>IFERROR(VLOOKUP(AT41,入力シート!$AA$38:$AG$62,7,FALSE),"")</f>
        <v/>
      </c>
      <c r="CH41" s="344"/>
      <c r="CI41" s="344"/>
      <c r="CJ41" s="344"/>
      <c r="CK41" s="344"/>
      <c r="CL41" s="344"/>
    </row>
    <row r="42" spans="1:90" ht="18.600000000000001" customHeight="1" x14ac:dyDescent="0.45">
      <c r="A42" s="346"/>
      <c r="B42" s="346"/>
      <c r="C42" s="346"/>
      <c r="D42" s="346"/>
      <c r="E42" s="348"/>
      <c r="F42" s="348"/>
      <c r="G42" s="348"/>
      <c r="H42" s="348"/>
      <c r="I42" s="346"/>
      <c r="J42" s="346"/>
      <c r="K42" s="346"/>
      <c r="L42" s="346"/>
      <c r="M42" s="346"/>
      <c r="N42" s="346"/>
      <c r="O42" s="346"/>
      <c r="P42" s="348" t="str">
        <f>IFERROR(VLOOKUP(A41,入力シート!$AA$38:$AG$62,4,FALSE),"")</f>
        <v/>
      </c>
      <c r="Q42" s="348"/>
      <c r="R42" s="348"/>
      <c r="S42" s="348"/>
      <c r="T42" s="348"/>
      <c r="U42" s="348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348"/>
      <c r="AK42" s="348"/>
      <c r="AL42" s="348"/>
      <c r="AM42" s="348"/>
      <c r="AN42" s="346"/>
      <c r="AO42" s="346"/>
      <c r="AP42" s="346"/>
      <c r="AQ42" s="346"/>
      <c r="AR42" s="346"/>
      <c r="AS42" s="374"/>
      <c r="AT42" s="345"/>
      <c r="AU42" s="346"/>
      <c r="AV42" s="346"/>
      <c r="AW42" s="346"/>
      <c r="AX42" s="348"/>
      <c r="AY42" s="348"/>
      <c r="AZ42" s="348"/>
      <c r="BA42" s="348"/>
      <c r="BB42" s="346"/>
      <c r="BC42" s="346"/>
      <c r="BD42" s="346"/>
      <c r="BE42" s="346"/>
      <c r="BF42" s="346"/>
      <c r="BG42" s="346"/>
      <c r="BH42" s="346"/>
      <c r="BI42" s="348" t="str">
        <f>IFERROR(VLOOKUP(AT41,入力シート!$AA$38:$AG$62,4,FALSE),"")</f>
        <v/>
      </c>
      <c r="BJ42" s="348"/>
      <c r="BK42" s="348"/>
      <c r="BL42" s="348"/>
      <c r="BM42" s="348"/>
      <c r="BN42" s="348"/>
      <c r="BO42" s="348"/>
      <c r="BP42" s="348"/>
      <c r="BQ42" s="348"/>
      <c r="BR42" s="348"/>
      <c r="BS42" s="348"/>
      <c r="BT42" s="348"/>
      <c r="BU42" s="348"/>
      <c r="BV42" s="348"/>
      <c r="BW42" s="348"/>
      <c r="BX42" s="348"/>
      <c r="BY42" s="348"/>
      <c r="BZ42" s="348"/>
      <c r="CA42" s="348"/>
      <c r="CB42" s="348"/>
      <c r="CC42" s="348"/>
      <c r="CD42" s="348"/>
      <c r="CE42" s="348"/>
      <c r="CF42" s="348"/>
      <c r="CG42" s="346"/>
      <c r="CH42" s="346"/>
      <c r="CI42" s="346"/>
      <c r="CJ42" s="346"/>
      <c r="CK42" s="346"/>
      <c r="CL42" s="346"/>
    </row>
    <row r="43" spans="1:90" ht="11.25" customHeight="1" x14ac:dyDescent="0.45">
      <c r="A43" s="344">
        <v>11</v>
      </c>
      <c r="B43" s="344"/>
      <c r="C43" s="344"/>
      <c r="D43" s="344"/>
      <c r="E43" s="347" t="str">
        <f>IFERROR(VLOOKUP(A43,入力シート!$AA$38:$AG$62,2,FALSE),"")</f>
        <v/>
      </c>
      <c r="F43" s="347"/>
      <c r="G43" s="347"/>
      <c r="H43" s="347"/>
      <c r="I43" s="344" t="str">
        <f>IFERROR(VLOOKUP(A43,入力シート!$AA$38:$AG$62,3,FALSE),"")</f>
        <v/>
      </c>
      <c r="J43" s="344"/>
      <c r="K43" s="344"/>
      <c r="L43" s="344"/>
      <c r="M43" s="344"/>
      <c r="N43" s="344"/>
      <c r="O43" s="344"/>
      <c r="P43" s="344" t="str">
        <f>IFERROR(VLOOKUP(A43,入力シート!$AA$38:$AG$62,5,FALSE),"")</f>
        <v/>
      </c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344"/>
      <c r="AL43" s="344"/>
      <c r="AM43" s="344"/>
      <c r="AN43" s="344" t="str">
        <f>IFERROR(VLOOKUP(A43,入力シート!$AA$38:$AG$62,7,FALSE),"")</f>
        <v/>
      </c>
      <c r="AO43" s="344"/>
      <c r="AP43" s="344"/>
      <c r="AQ43" s="344"/>
      <c r="AR43" s="344"/>
      <c r="AS43" s="373"/>
      <c r="AT43" s="343">
        <v>24</v>
      </c>
      <c r="AU43" s="344"/>
      <c r="AV43" s="344"/>
      <c r="AW43" s="344"/>
      <c r="AX43" s="347" t="str">
        <f>IFERROR(VLOOKUP(AT43,入力シート!$AA$38:$AG$62,2,FALSE),"")</f>
        <v/>
      </c>
      <c r="AY43" s="347"/>
      <c r="AZ43" s="347"/>
      <c r="BA43" s="347"/>
      <c r="BB43" s="344" t="str">
        <f>IFERROR(VLOOKUP(AT43,入力シート!$AA$38:$AG$62,3,FALSE),"")</f>
        <v/>
      </c>
      <c r="BC43" s="344"/>
      <c r="BD43" s="344"/>
      <c r="BE43" s="344"/>
      <c r="BF43" s="344"/>
      <c r="BG43" s="344"/>
      <c r="BH43" s="344"/>
      <c r="BI43" s="344" t="str">
        <f>IFERROR(VLOOKUP(AT43,入力シート!$AA$38:$AG$62,5,FALSE),"")</f>
        <v/>
      </c>
      <c r="BJ43" s="344"/>
      <c r="BK43" s="344"/>
      <c r="BL43" s="344"/>
      <c r="BM43" s="344"/>
      <c r="BN43" s="344"/>
      <c r="BO43" s="344"/>
      <c r="BP43" s="344"/>
      <c r="BQ43" s="344"/>
      <c r="BR43" s="344"/>
      <c r="BS43" s="344"/>
      <c r="BT43" s="344"/>
      <c r="BU43" s="344"/>
      <c r="BV43" s="344"/>
      <c r="BW43" s="344"/>
      <c r="BX43" s="344"/>
      <c r="BY43" s="344"/>
      <c r="BZ43" s="344"/>
      <c r="CA43" s="344"/>
      <c r="CB43" s="344"/>
      <c r="CC43" s="344"/>
      <c r="CD43" s="344"/>
      <c r="CE43" s="344"/>
      <c r="CF43" s="344"/>
      <c r="CG43" s="344" t="str">
        <f>IFERROR(VLOOKUP(AT43,入力シート!$AA$38:$AG$62,7,FALSE),"")</f>
        <v/>
      </c>
      <c r="CH43" s="344"/>
      <c r="CI43" s="344"/>
      <c r="CJ43" s="344"/>
      <c r="CK43" s="344"/>
      <c r="CL43" s="344"/>
    </row>
    <row r="44" spans="1:90" ht="18.600000000000001" customHeight="1" x14ac:dyDescent="0.45">
      <c r="A44" s="346"/>
      <c r="B44" s="346"/>
      <c r="C44" s="346"/>
      <c r="D44" s="346"/>
      <c r="E44" s="348"/>
      <c r="F44" s="348"/>
      <c r="G44" s="348"/>
      <c r="H44" s="348"/>
      <c r="I44" s="346"/>
      <c r="J44" s="346"/>
      <c r="K44" s="346"/>
      <c r="L44" s="346"/>
      <c r="M44" s="346"/>
      <c r="N44" s="346"/>
      <c r="O44" s="346"/>
      <c r="P44" s="348" t="str">
        <f>IFERROR(VLOOKUP(A43,入力シート!$AA$38:$AG$62,4,FALSE),"")</f>
        <v/>
      </c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6"/>
      <c r="AO44" s="346"/>
      <c r="AP44" s="346"/>
      <c r="AQ44" s="346"/>
      <c r="AR44" s="346"/>
      <c r="AS44" s="374"/>
      <c r="AT44" s="345"/>
      <c r="AU44" s="346"/>
      <c r="AV44" s="346"/>
      <c r="AW44" s="346"/>
      <c r="AX44" s="348"/>
      <c r="AY44" s="348"/>
      <c r="AZ44" s="348"/>
      <c r="BA44" s="348"/>
      <c r="BB44" s="346"/>
      <c r="BC44" s="346"/>
      <c r="BD44" s="346"/>
      <c r="BE44" s="346"/>
      <c r="BF44" s="346"/>
      <c r="BG44" s="346"/>
      <c r="BH44" s="346"/>
      <c r="BI44" s="348" t="str">
        <f>IFERROR(VLOOKUP(AT43,入力シート!$AA$38:$AG$62,4,FALSE),"")</f>
        <v/>
      </c>
      <c r="BJ44" s="348"/>
      <c r="BK44" s="348"/>
      <c r="BL44" s="348"/>
      <c r="BM44" s="348"/>
      <c r="BN44" s="348"/>
      <c r="BO44" s="348"/>
      <c r="BP44" s="348"/>
      <c r="BQ44" s="348"/>
      <c r="BR44" s="348"/>
      <c r="BS44" s="348"/>
      <c r="BT44" s="348"/>
      <c r="BU44" s="348"/>
      <c r="BV44" s="348"/>
      <c r="BW44" s="348"/>
      <c r="BX44" s="348"/>
      <c r="BY44" s="348"/>
      <c r="BZ44" s="348"/>
      <c r="CA44" s="348"/>
      <c r="CB44" s="348"/>
      <c r="CC44" s="348"/>
      <c r="CD44" s="348"/>
      <c r="CE44" s="348"/>
      <c r="CF44" s="348"/>
      <c r="CG44" s="346"/>
      <c r="CH44" s="346"/>
      <c r="CI44" s="346"/>
      <c r="CJ44" s="346"/>
      <c r="CK44" s="346"/>
      <c r="CL44" s="346"/>
    </row>
    <row r="45" spans="1:90" ht="11.25" customHeight="1" x14ac:dyDescent="0.45">
      <c r="A45" s="344">
        <v>12</v>
      </c>
      <c r="B45" s="344"/>
      <c r="C45" s="344"/>
      <c r="D45" s="344"/>
      <c r="E45" s="347" t="str">
        <f>IFERROR(VLOOKUP(A45,入力シート!$AA$38:$AG$62,2,FALSE),"")</f>
        <v/>
      </c>
      <c r="F45" s="347"/>
      <c r="G45" s="347"/>
      <c r="H45" s="347"/>
      <c r="I45" s="344" t="str">
        <f>IFERROR(VLOOKUP(A45,入力シート!$AA$38:$AG$62,3,FALSE),"")</f>
        <v/>
      </c>
      <c r="J45" s="344"/>
      <c r="K45" s="344"/>
      <c r="L45" s="344"/>
      <c r="M45" s="344"/>
      <c r="N45" s="344"/>
      <c r="O45" s="344"/>
      <c r="P45" s="344" t="str">
        <f>IFERROR(VLOOKUP(A45,入力シート!$AA$38:$AG$62,5,FALSE),"")</f>
        <v/>
      </c>
      <c r="Q45" s="344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 t="str">
        <f>IFERROR(VLOOKUP(A45,入力シート!$AA$38:$AG$62,7,FALSE),"")</f>
        <v/>
      </c>
      <c r="AO45" s="344"/>
      <c r="AP45" s="344"/>
      <c r="AQ45" s="344"/>
      <c r="AR45" s="344"/>
      <c r="AS45" s="373"/>
      <c r="AT45" s="343">
        <v>25</v>
      </c>
      <c r="AU45" s="344"/>
      <c r="AV45" s="344"/>
      <c r="AW45" s="344"/>
      <c r="AX45" s="347" t="str">
        <f>IFERROR(VLOOKUP(AT45,入力シート!$AA$38:$AG$62,2,FALSE),"")</f>
        <v/>
      </c>
      <c r="AY45" s="347"/>
      <c r="AZ45" s="347"/>
      <c r="BA45" s="347"/>
      <c r="BB45" s="344" t="str">
        <f>IFERROR(VLOOKUP(AT45,入力シート!$AA$38:$AG$62,3,FALSE),"")</f>
        <v/>
      </c>
      <c r="BC45" s="344"/>
      <c r="BD45" s="344"/>
      <c r="BE45" s="344"/>
      <c r="BF45" s="344"/>
      <c r="BG45" s="344"/>
      <c r="BH45" s="344"/>
      <c r="BI45" s="344" t="str">
        <f>IFERROR(VLOOKUP(AT45,入力シート!$AA$38:$AG$62,5,FALSE),"")</f>
        <v/>
      </c>
      <c r="BJ45" s="344"/>
      <c r="BK45" s="344"/>
      <c r="BL45" s="344"/>
      <c r="BM45" s="344"/>
      <c r="BN45" s="344"/>
      <c r="BO45" s="344"/>
      <c r="BP45" s="344"/>
      <c r="BQ45" s="344"/>
      <c r="BR45" s="344"/>
      <c r="BS45" s="344"/>
      <c r="BT45" s="344"/>
      <c r="BU45" s="344"/>
      <c r="BV45" s="344"/>
      <c r="BW45" s="344"/>
      <c r="BX45" s="344"/>
      <c r="BY45" s="344"/>
      <c r="BZ45" s="344"/>
      <c r="CA45" s="344"/>
      <c r="CB45" s="344"/>
      <c r="CC45" s="344"/>
      <c r="CD45" s="344"/>
      <c r="CE45" s="344"/>
      <c r="CF45" s="344"/>
      <c r="CG45" s="344" t="str">
        <f>IFERROR(VLOOKUP(AT45,入力シート!$AA$38:$AG$62,7,FALSE),"")</f>
        <v/>
      </c>
      <c r="CH45" s="344"/>
      <c r="CI45" s="344"/>
      <c r="CJ45" s="344"/>
      <c r="CK45" s="344"/>
      <c r="CL45" s="344"/>
    </row>
    <row r="46" spans="1:90" ht="18.600000000000001" customHeight="1" x14ac:dyDescent="0.45">
      <c r="A46" s="346"/>
      <c r="B46" s="346"/>
      <c r="C46" s="346"/>
      <c r="D46" s="346"/>
      <c r="E46" s="348"/>
      <c r="F46" s="348"/>
      <c r="G46" s="348"/>
      <c r="H46" s="348"/>
      <c r="I46" s="346"/>
      <c r="J46" s="346"/>
      <c r="K46" s="346"/>
      <c r="L46" s="346"/>
      <c r="M46" s="346"/>
      <c r="N46" s="346"/>
      <c r="O46" s="346"/>
      <c r="P46" s="348" t="str">
        <f>IFERROR(VLOOKUP(A45,入力シート!$AA$38:$AG$62,4,FALSE),"")</f>
        <v/>
      </c>
      <c r="Q46" s="348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348"/>
      <c r="AK46" s="348"/>
      <c r="AL46" s="348"/>
      <c r="AM46" s="348"/>
      <c r="AN46" s="346"/>
      <c r="AO46" s="346"/>
      <c r="AP46" s="346"/>
      <c r="AQ46" s="346"/>
      <c r="AR46" s="346"/>
      <c r="AS46" s="374"/>
      <c r="AT46" s="345"/>
      <c r="AU46" s="346"/>
      <c r="AV46" s="346"/>
      <c r="AW46" s="346"/>
      <c r="AX46" s="348"/>
      <c r="AY46" s="348"/>
      <c r="AZ46" s="348"/>
      <c r="BA46" s="348"/>
      <c r="BB46" s="346"/>
      <c r="BC46" s="346"/>
      <c r="BD46" s="346"/>
      <c r="BE46" s="346"/>
      <c r="BF46" s="346"/>
      <c r="BG46" s="346"/>
      <c r="BH46" s="346"/>
      <c r="BI46" s="348" t="str">
        <f>IFERROR(VLOOKUP(AT45,入力シート!$AA$38:$AG$62,4,FALSE),"")</f>
        <v/>
      </c>
      <c r="BJ46" s="348"/>
      <c r="BK46" s="348"/>
      <c r="BL46" s="348"/>
      <c r="BM46" s="348"/>
      <c r="BN46" s="348"/>
      <c r="BO46" s="348"/>
      <c r="BP46" s="348"/>
      <c r="BQ46" s="348"/>
      <c r="BR46" s="348"/>
      <c r="BS46" s="348"/>
      <c r="BT46" s="348"/>
      <c r="BU46" s="348"/>
      <c r="BV46" s="348"/>
      <c r="BW46" s="348"/>
      <c r="BX46" s="348"/>
      <c r="BY46" s="348"/>
      <c r="BZ46" s="348"/>
      <c r="CA46" s="348"/>
      <c r="CB46" s="348"/>
      <c r="CC46" s="348"/>
      <c r="CD46" s="348"/>
      <c r="CE46" s="348"/>
      <c r="CF46" s="348"/>
      <c r="CG46" s="346"/>
      <c r="CH46" s="346"/>
      <c r="CI46" s="346"/>
      <c r="CJ46" s="346"/>
      <c r="CK46" s="346"/>
      <c r="CL46" s="346"/>
    </row>
    <row r="47" spans="1:90" ht="11.25" customHeight="1" x14ac:dyDescent="0.45">
      <c r="A47" s="344">
        <v>13</v>
      </c>
      <c r="B47" s="344"/>
      <c r="C47" s="344"/>
      <c r="D47" s="344"/>
      <c r="E47" s="347" t="str">
        <f>IFERROR(VLOOKUP(A47,入力シート!$AA$38:$AG$62,2,FALSE),"")</f>
        <v/>
      </c>
      <c r="F47" s="347"/>
      <c r="G47" s="347"/>
      <c r="H47" s="347"/>
      <c r="I47" s="344" t="str">
        <f>IFERROR(VLOOKUP(A47,入力シート!$AA$38:$AG$62,3,FALSE),"")</f>
        <v/>
      </c>
      <c r="J47" s="344"/>
      <c r="K47" s="344"/>
      <c r="L47" s="344"/>
      <c r="M47" s="344"/>
      <c r="N47" s="344"/>
      <c r="O47" s="344"/>
      <c r="P47" s="344" t="str">
        <f>IFERROR(VLOOKUP(A47,入力シート!$AA$38:$AG$62,5,FALSE),"")</f>
        <v/>
      </c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 t="str">
        <f>IFERROR(VLOOKUP(A47,入力シート!$AA$38:$AG$62,7,FALSE),"")</f>
        <v/>
      </c>
      <c r="AO47" s="344"/>
      <c r="AP47" s="344"/>
      <c r="AQ47" s="344"/>
      <c r="AR47" s="344"/>
      <c r="AS47" s="373"/>
      <c r="AT47" s="400"/>
      <c r="AU47" s="357"/>
      <c r="AV47" s="357"/>
      <c r="AW47" s="357"/>
      <c r="AX47" s="274"/>
      <c r="AY47" s="274"/>
      <c r="AZ47" s="274"/>
      <c r="BA47" s="274"/>
      <c r="BB47" s="357"/>
      <c r="BC47" s="357"/>
      <c r="BD47" s="357"/>
      <c r="BE47" s="357"/>
      <c r="BF47" s="357"/>
      <c r="BG47" s="357"/>
      <c r="BH47" s="357"/>
      <c r="BI47" s="357"/>
      <c r="BJ47" s="357"/>
      <c r="BK47" s="357"/>
      <c r="BL47" s="357"/>
      <c r="BM47" s="357"/>
      <c r="BN47" s="357"/>
      <c r="BO47" s="357"/>
      <c r="BP47" s="357"/>
      <c r="BQ47" s="357"/>
      <c r="BR47" s="357"/>
      <c r="BS47" s="357"/>
      <c r="BT47" s="357"/>
      <c r="BU47" s="357"/>
      <c r="BV47" s="357"/>
      <c r="BW47" s="357"/>
      <c r="BX47" s="357"/>
      <c r="BY47" s="357"/>
      <c r="BZ47" s="357"/>
      <c r="CA47" s="357"/>
      <c r="CB47" s="357"/>
      <c r="CC47" s="357"/>
      <c r="CD47" s="357"/>
      <c r="CE47" s="357"/>
      <c r="CF47" s="357"/>
      <c r="CG47" s="357"/>
      <c r="CH47" s="357"/>
      <c r="CI47" s="357"/>
      <c r="CJ47" s="357"/>
      <c r="CK47" s="357"/>
      <c r="CL47" s="358"/>
    </row>
    <row r="48" spans="1:90" ht="18.600000000000001" customHeight="1" x14ac:dyDescent="0.45">
      <c r="A48" s="346"/>
      <c r="B48" s="346"/>
      <c r="C48" s="346"/>
      <c r="D48" s="346"/>
      <c r="E48" s="348"/>
      <c r="F48" s="348"/>
      <c r="G48" s="348"/>
      <c r="H48" s="348"/>
      <c r="I48" s="346"/>
      <c r="J48" s="346"/>
      <c r="K48" s="346"/>
      <c r="L48" s="346"/>
      <c r="M48" s="346"/>
      <c r="N48" s="346"/>
      <c r="O48" s="346"/>
      <c r="P48" s="348" t="str">
        <f>IFERROR(VLOOKUP(A47,入力シート!$AA$38:$AG$62,4,FALSE),"")</f>
        <v/>
      </c>
      <c r="Q48" s="348"/>
      <c r="R48" s="348"/>
      <c r="S48" s="348"/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6"/>
      <c r="AO48" s="346"/>
      <c r="AP48" s="346"/>
      <c r="AQ48" s="346"/>
      <c r="AR48" s="346"/>
      <c r="AS48" s="374"/>
      <c r="AT48" s="401"/>
      <c r="AU48" s="360"/>
      <c r="AV48" s="360"/>
      <c r="AW48" s="360"/>
      <c r="AX48" s="280"/>
      <c r="AY48" s="280"/>
      <c r="AZ48" s="280"/>
      <c r="BA48" s="280"/>
      <c r="BB48" s="360"/>
      <c r="BC48" s="360"/>
      <c r="BD48" s="360"/>
      <c r="BE48" s="360"/>
      <c r="BF48" s="360"/>
      <c r="BG48" s="360"/>
      <c r="BH48" s="360"/>
      <c r="BI48" s="280"/>
      <c r="BJ48" s="280"/>
      <c r="BK48" s="280"/>
      <c r="BL48" s="280"/>
      <c r="BM48" s="280"/>
      <c r="BN48" s="280"/>
      <c r="BO48" s="280"/>
      <c r="BP48" s="280"/>
      <c r="BQ48" s="280"/>
      <c r="BR48" s="280"/>
      <c r="BS48" s="280"/>
      <c r="BT48" s="280"/>
      <c r="BU48" s="280"/>
      <c r="BV48" s="280"/>
      <c r="BW48" s="280"/>
      <c r="BX48" s="280"/>
      <c r="BY48" s="280"/>
      <c r="BZ48" s="280"/>
      <c r="CA48" s="280"/>
      <c r="CB48" s="280"/>
      <c r="CC48" s="280"/>
      <c r="CD48" s="280"/>
      <c r="CE48" s="280"/>
      <c r="CF48" s="280"/>
      <c r="CG48" s="360"/>
      <c r="CH48" s="360"/>
      <c r="CI48" s="360"/>
      <c r="CJ48" s="360"/>
      <c r="CK48" s="360"/>
      <c r="CL48" s="361"/>
    </row>
    <row r="50" spans="1:90" ht="18.600000000000001" customHeight="1" x14ac:dyDescent="0.45">
      <c r="A50" s="291" t="s">
        <v>326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383" t="str">
        <f>入力シート!AA63</f>
        <v/>
      </c>
      <c r="T50" s="384"/>
      <c r="U50" s="384"/>
      <c r="V50" s="384"/>
      <c r="W50" s="384"/>
      <c r="X50" s="384"/>
      <c r="Y50" s="384"/>
      <c r="Z50" s="384"/>
      <c r="AA50" s="384"/>
      <c r="AB50" s="384"/>
      <c r="AC50" s="384"/>
      <c r="AD50" s="384"/>
      <c r="AE50" s="384"/>
      <c r="AF50" s="384"/>
      <c r="AG50" s="384"/>
      <c r="AH50" s="384"/>
      <c r="AI50" s="384"/>
      <c r="AJ50" s="384"/>
      <c r="AK50" s="384"/>
      <c r="AL50" s="384"/>
      <c r="AM50" s="384"/>
      <c r="AN50" s="384"/>
      <c r="AO50" s="384"/>
      <c r="AP50" s="384"/>
      <c r="AQ50" s="384"/>
      <c r="AR50" s="384"/>
      <c r="AS50" s="385"/>
      <c r="AT50" s="291" t="s">
        <v>327</v>
      </c>
      <c r="AU50" s="291"/>
      <c r="AV50" s="291"/>
      <c r="AW50" s="291"/>
      <c r="AX50" s="291"/>
      <c r="AY50" s="291"/>
      <c r="AZ50" s="291"/>
      <c r="BA50" s="291"/>
      <c r="BB50" s="291"/>
      <c r="BC50" s="394" t="str">
        <f>入力シート!AE63</f>
        <v>　名</v>
      </c>
      <c r="BD50" s="395"/>
      <c r="BE50" s="395"/>
      <c r="BF50" s="395"/>
      <c r="BG50" s="395"/>
      <c r="BH50" s="395"/>
      <c r="BI50" s="395"/>
      <c r="BJ50" s="395"/>
      <c r="BK50" s="395"/>
      <c r="BL50" s="395"/>
      <c r="BM50" s="395"/>
      <c r="BN50" s="395"/>
      <c r="BO50" s="395"/>
      <c r="BP50" s="395"/>
      <c r="BQ50" s="395"/>
      <c r="BR50" s="395"/>
      <c r="BS50" s="395"/>
      <c r="BT50" s="396"/>
      <c r="BU50" s="397" t="s">
        <v>95</v>
      </c>
      <c r="BV50" s="398"/>
      <c r="BW50" s="398"/>
      <c r="BX50" s="398"/>
      <c r="BY50" s="398"/>
      <c r="BZ50" s="398"/>
      <c r="CA50" s="398"/>
      <c r="CB50" s="398"/>
      <c r="CC50" s="398"/>
      <c r="CD50" s="398"/>
      <c r="CE50" s="398"/>
      <c r="CF50" s="398"/>
      <c r="CG50" s="398"/>
      <c r="CH50" s="398"/>
      <c r="CI50" s="398"/>
      <c r="CJ50" s="398"/>
      <c r="CK50" s="398"/>
      <c r="CL50" s="402"/>
    </row>
    <row r="51" spans="1:90" ht="15.9" customHeight="1" x14ac:dyDescent="0.45">
      <c r="A51" s="382" t="s">
        <v>55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2"/>
      <c r="Q51" s="382"/>
      <c r="R51" s="382"/>
      <c r="S51" s="386" t="str">
        <f>入力シート!AA68</f>
        <v/>
      </c>
      <c r="T51" s="387"/>
      <c r="U51" s="387"/>
      <c r="V51" s="387"/>
      <c r="W51" s="387"/>
      <c r="X51" s="387"/>
      <c r="Y51" s="387"/>
      <c r="Z51" s="387"/>
      <c r="AA51" s="387"/>
      <c r="AB51" s="387"/>
      <c r="AC51" s="387"/>
      <c r="AD51" s="387"/>
      <c r="AE51" s="387"/>
      <c r="AF51" s="387"/>
      <c r="AG51" s="387"/>
      <c r="AH51" s="387"/>
      <c r="AI51" s="387"/>
      <c r="AJ51" s="387"/>
      <c r="AK51" s="387"/>
      <c r="AL51" s="387"/>
      <c r="AM51" s="387"/>
      <c r="AN51" s="387"/>
      <c r="AO51" s="387"/>
      <c r="AP51" s="387"/>
      <c r="AQ51" s="387"/>
      <c r="AR51" s="387"/>
      <c r="AS51" s="387"/>
      <c r="AT51" s="387"/>
      <c r="AU51" s="387"/>
      <c r="AV51" s="387"/>
      <c r="AW51" s="387"/>
      <c r="AX51" s="387"/>
      <c r="AY51" s="387"/>
      <c r="AZ51" s="387"/>
      <c r="BA51" s="387"/>
      <c r="BB51" s="387"/>
      <c r="BC51" s="387"/>
      <c r="BD51" s="387"/>
      <c r="BE51" s="387"/>
      <c r="BF51" s="387"/>
      <c r="BG51" s="387"/>
      <c r="BH51" s="387"/>
      <c r="BI51" s="387"/>
      <c r="BJ51" s="387"/>
      <c r="BK51" s="387"/>
      <c r="BL51" s="387"/>
      <c r="BM51" s="387"/>
      <c r="BN51" s="387"/>
      <c r="BO51" s="387"/>
      <c r="BP51" s="387"/>
      <c r="BQ51" s="387"/>
      <c r="BR51" s="387"/>
      <c r="BS51" s="387"/>
      <c r="BT51" s="388"/>
      <c r="BU51" s="397" t="s">
        <v>328</v>
      </c>
      <c r="BV51" s="398"/>
      <c r="BW51" s="398"/>
      <c r="BX51" s="398"/>
      <c r="BY51" s="398"/>
      <c r="BZ51" s="398"/>
      <c r="CA51" s="398"/>
      <c r="CB51" s="338" t="str">
        <f>IF(入力シート!AA64="","",IF(入力シート!AA64=0,"",IF(入力シート!AA64=1,"初出場",DBCS(入力シート!AA64)&amp;"回目")))</f>
        <v/>
      </c>
      <c r="CC51" s="338"/>
      <c r="CD51" s="338"/>
      <c r="CE51" s="338"/>
      <c r="CF51" s="338"/>
      <c r="CG51" s="338"/>
      <c r="CH51" s="338"/>
      <c r="CI51" s="338"/>
      <c r="CJ51" s="338"/>
      <c r="CK51" s="338"/>
      <c r="CL51" s="339"/>
    </row>
    <row r="52" spans="1:90" ht="15.9" customHeight="1" x14ac:dyDescent="0.45">
      <c r="A52" s="382"/>
      <c r="B52" s="382"/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11"/>
      <c r="T52" s="389"/>
      <c r="U52" s="389"/>
      <c r="V52" s="389"/>
      <c r="W52" s="389"/>
      <c r="X52" s="389"/>
      <c r="Y52" s="389"/>
      <c r="Z52" s="389"/>
      <c r="AA52" s="389"/>
      <c r="AB52" s="389"/>
      <c r="AC52" s="389"/>
      <c r="AD52" s="389"/>
      <c r="AE52" s="389"/>
      <c r="AF52" s="389"/>
      <c r="AG52" s="389"/>
      <c r="AH52" s="389"/>
      <c r="AI52" s="389"/>
      <c r="AJ52" s="389"/>
      <c r="AK52" s="389"/>
      <c r="AL52" s="389"/>
      <c r="AM52" s="389"/>
      <c r="AN52" s="389"/>
      <c r="AO52" s="389"/>
      <c r="AP52" s="389"/>
      <c r="AQ52" s="389"/>
      <c r="AR52" s="389"/>
      <c r="AS52" s="389"/>
      <c r="AT52" s="389"/>
      <c r="AU52" s="389"/>
      <c r="AV52" s="389"/>
      <c r="AW52" s="389"/>
      <c r="AX52" s="389"/>
      <c r="AY52" s="389"/>
      <c r="AZ52" s="389"/>
      <c r="BA52" s="389"/>
      <c r="BB52" s="389"/>
      <c r="BC52" s="389"/>
      <c r="BD52" s="389"/>
      <c r="BE52" s="389"/>
      <c r="BF52" s="389"/>
      <c r="BG52" s="389"/>
      <c r="BH52" s="389"/>
      <c r="BI52" s="389"/>
      <c r="BJ52" s="389"/>
      <c r="BK52" s="389"/>
      <c r="BL52" s="389"/>
      <c r="BM52" s="389"/>
      <c r="BN52" s="389"/>
      <c r="BO52" s="389"/>
      <c r="BP52" s="389"/>
      <c r="BQ52" s="389"/>
      <c r="BR52" s="389"/>
      <c r="BS52" s="389"/>
      <c r="BT52" s="390"/>
      <c r="BU52" s="397" t="s">
        <v>329</v>
      </c>
      <c r="BV52" s="398"/>
      <c r="BW52" s="398"/>
      <c r="BX52" s="398"/>
      <c r="BY52" s="398"/>
      <c r="BZ52" s="398"/>
      <c r="CA52" s="398"/>
      <c r="CB52" s="398" t="str">
        <f>DBCS(入力シート!AA65)</f>
        <v/>
      </c>
      <c r="CC52" s="398"/>
      <c r="CD52" s="398"/>
      <c r="CE52" s="398"/>
      <c r="CF52" s="398"/>
      <c r="CG52" s="398"/>
      <c r="CH52" s="398"/>
      <c r="CI52" s="398"/>
      <c r="CJ52" s="398" t="s">
        <v>53</v>
      </c>
      <c r="CK52" s="398"/>
      <c r="CL52" s="402"/>
    </row>
    <row r="53" spans="1:90" ht="15.9" customHeight="1" x14ac:dyDescent="0.45">
      <c r="A53" s="382"/>
      <c r="B53" s="382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11"/>
      <c r="T53" s="389"/>
      <c r="U53" s="389"/>
      <c r="V53" s="389"/>
      <c r="W53" s="389"/>
      <c r="X53" s="389"/>
      <c r="Y53" s="389"/>
      <c r="Z53" s="389"/>
      <c r="AA53" s="389"/>
      <c r="AB53" s="389"/>
      <c r="AC53" s="389"/>
      <c r="AD53" s="389"/>
      <c r="AE53" s="389"/>
      <c r="AF53" s="389"/>
      <c r="AG53" s="389"/>
      <c r="AH53" s="389"/>
      <c r="AI53" s="389"/>
      <c r="AJ53" s="389"/>
      <c r="AK53" s="389"/>
      <c r="AL53" s="389"/>
      <c r="AM53" s="389"/>
      <c r="AN53" s="389"/>
      <c r="AO53" s="389"/>
      <c r="AP53" s="389"/>
      <c r="AQ53" s="389"/>
      <c r="AR53" s="389"/>
      <c r="AS53" s="389"/>
      <c r="AT53" s="389"/>
      <c r="AU53" s="389"/>
      <c r="AV53" s="389"/>
      <c r="AW53" s="389"/>
      <c r="AX53" s="389"/>
      <c r="AY53" s="389"/>
      <c r="AZ53" s="389"/>
      <c r="BA53" s="389"/>
      <c r="BB53" s="389"/>
      <c r="BC53" s="389"/>
      <c r="BD53" s="389"/>
      <c r="BE53" s="389"/>
      <c r="BF53" s="389"/>
      <c r="BG53" s="389"/>
      <c r="BH53" s="389"/>
      <c r="BI53" s="389"/>
      <c r="BJ53" s="389"/>
      <c r="BK53" s="389"/>
      <c r="BL53" s="389"/>
      <c r="BM53" s="389"/>
      <c r="BN53" s="389"/>
      <c r="BO53" s="389"/>
      <c r="BP53" s="389"/>
      <c r="BQ53" s="389"/>
      <c r="BR53" s="389"/>
      <c r="BS53" s="389"/>
      <c r="BT53" s="390"/>
      <c r="BU53" s="397" t="s">
        <v>51</v>
      </c>
      <c r="BV53" s="398"/>
      <c r="BW53" s="398"/>
      <c r="BX53" s="398"/>
      <c r="BY53" s="398"/>
      <c r="BZ53" s="398"/>
      <c r="CA53" s="398"/>
      <c r="CB53" s="398" t="str">
        <f>DBCS(入力シート!AA66)</f>
        <v/>
      </c>
      <c r="CC53" s="398"/>
      <c r="CD53" s="398"/>
      <c r="CE53" s="398"/>
      <c r="CF53" s="398"/>
      <c r="CG53" s="398"/>
      <c r="CH53" s="398"/>
      <c r="CI53" s="398"/>
      <c r="CJ53" s="398" t="s">
        <v>53</v>
      </c>
      <c r="CK53" s="398"/>
      <c r="CL53" s="402"/>
    </row>
    <row r="54" spans="1:90" ht="15.9" customHeight="1" x14ac:dyDescent="0.45">
      <c r="A54" s="382"/>
      <c r="B54" s="382"/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2"/>
      <c r="P54" s="382"/>
      <c r="Q54" s="382"/>
      <c r="R54" s="382"/>
      <c r="S54" s="391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2"/>
      <c r="AJ54" s="392"/>
      <c r="AK54" s="392"/>
      <c r="AL54" s="392"/>
      <c r="AM54" s="392"/>
      <c r="AN54" s="392"/>
      <c r="AO54" s="392"/>
      <c r="AP54" s="392"/>
      <c r="AQ54" s="392"/>
      <c r="AR54" s="392"/>
      <c r="AS54" s="392"/>
      <c r="AT54" s="392"/>
      <c r="AU54" s="392"/>
      <c r="AV54" s="392"/>
      <c r="AW54" s="392"/>
      <c r="AX54" s="392"/>
      <c r="AY54" s="392"/>
      <c r="AZ54" s="392"/>
      <c r="BA54" s="392"/>
      <c r="BB54" s="392"/>
      <c r="BC54" s="392"/>
      <c r="BD54" s="392"/>
      <c r="BE54" s="392"/>
      <c r="BF54" s="392"/>
      <c r="BG54" s="392"/>
      <c r="BH54" s="392"/>
      <c r="BI54" s="392"/>
      <c r="BJ54" s="392"/>
      <c r="BK54" s="392"/>
      <c r="BL54" s="392"/>
      <c r="BM54" s="392"/>
      <c r="BN54" s="392"/>
      <c r="BO54" s="392"/>
      <c r="BP54" s="392"/>
      <c r="BQ54" s="392"/>
      <c r="BR54" s="392"/>
      <c r="BS54" s="392"/>
      <c r="BT54" s="393"/>
      <c r="BU54" s="397" t="s">
        <v>330</v>
      </c>
      <c r="BV54" s="398"/>
      <c r="BW54" s="398"/>
      <c r="BX54" s="398"/>
      <c r="BY54" s="398"/>
      <c r="BZ54" s="398"/>
      <c r="CA54" s="398"/>
      <c r="CB54" s="398" t="str">
        <f>DBCS(入力シート!AA67)</f>
        <v/>
      </c>
      <c r="CC54" s="398"/>
      <c r="CD54" s="398"/>
      <c r="CE54" s="398"/>
      <c r="CF54" s="398"/>
      <c r="CG54" s="398"/>
      <c r="CH54" s="398"/>
      <c r="CI54" s="398"/>
      <c r="CJ54" s="398" t="s">
        <v>53</v>
      </c>
      <c r="CK54" s="398"/>
      <c r="CL54" s="402"/>
    </row>
  </sheetData>
  <sheetProtection algorithmName="SHA-512" hashValue="/LpRa+zVqQj58vffHA1eZyHNrBAX0GOCabZ3Lzqsj9uWbYzpx7/rZMrRmh7FeE0hliEWNyEHu1Wqfz8/AlmFdA==" saltValue="rXM+o1QwSMPJN0ePh4MCzg==" spinCount="100000" sheet="1" objects="1" scenarios="1"/>
  <mergeCells count="230">
    <mergeCell ref="BU54:CA54"/>
    <mergeCell ref="CB54:CI54"/>
    <mergeCell ref="CJ54:CL54"/>
    <mergeCell ref="BU53:CA53"/>
    <mergeCell ref="CB53:CI53"/>
    <mergeCell ref="CJ53:CL53"/>
    <mergeCell ref="BU52:CA52"/>
    <mergeCell ref="CB52:CI52"/>
    <mergeCell ref="CJ52:CL52"/>
    <mergeCell ref="A50:R50"/>
    <mergeCell ref="A51:R54"/>
    <mergeCell ref="S50:AS50"/>
    <mergeCell ref="AT50:BB50"/>
    <mergeCell ref="S51:BT54"/>
    <mergeCell ref="BC50:BT50"/>
    <mergeCell ref="BU51:CA51"/>
    <mergeCell ref="AI18:AS18"/>
    <mergeCell ref="AT43:AW44"/>
    <mergeCell ref="AX43:BA44"/>
    <mergeCell ref="BB43:BH44"/>
    <mergeCell ref="BI43:CF43"/>
    <mergeCell ref="AT47:AW48"/>
    <mergeCell ref="AX47:BA48"/>
    <mergeCell ref="BB47:BH48"/>
    <mergeCell ref="BI47:CF47"/>
    <mergeCell ref="AT33:AW34"/>
    <mergeCell ref="AX33:BA34"/>
    <mergeCell ref="BB33:BH34"/>
    <mergeCell ref="BI33:CF33"/>
    <mergeCell ref="AT27:AW28"/>
    <mergeCell ref="AX27:BA28"/>
    <mergeCell ref="CB51:CL51"/>
    <mergeCell ref="BU50:CL50"/>
    <mergeCell ref="A18:O18"/>
    <mergeCell ref="AT18:BH18"/>
    <mergeCell ref="H12:K13"/>
    <mergeCell ref="L12:AI12"/>
    <mergeCell ref="AJ7:AT7"/>
    <mergeCell ref="AU7:BR7"/>
    <mergeCell ref="AU13:BR13"/>
    <mergeCell ref="AU11:BR11"/>
    <mergeCell ref="AT39:AW40"/>
    <mergeCell ref="AX39:BA40"/>
    <mergeCell ref="BB39:BH40"/>
    <mergeCell ref="BI39:CF39"/>
    <mergeCell ref="P18:AH18"/>
    <mergeCell ref="AI17:AS17"/>
    <mergeCell ref="BB27:BH28"/>
    <mergeCell ref="BI27:CF27"/>
    <mergeCell ref="A35:D36"/>
    <mergeCell ref="E35:H36"/>
    <mergeCell ref="I35:O36"/>
    <mergeCell ref="P35:AM35"/>
    <mergeCell ref="AN35:AS36"/>
    <mergeCell ref="P36:AM36"/>
    <mergeCell ref="A33:D34"/>
    <mergeCell ref="E33:H34"/>
    <mergeCell ref="L4:U4"/>
    <mergeCell ref="A5:K5"/>
    <mergeCell ref="A4:K4"/>
    <mergeCell ref="L7:AI7"/>
    <mergeCell ref="L9:AI9"/>
    <mergeCell ref="L11:AI11"/>
    <mergeCell ref="L13:AI13"/>
    <mergeCell ref="A7:K7"/>
    <mergeCell ref="A6:K6"/>
    <mergeCell ref="CG47:CL48"/>
    <mergeCell ref="BI48:CF48"/>
    <mergeCell ref="AT45:AW46"/>
    <mergeCell ref="AX45:BA46"/>
    <mergeCell ref="BB45:BH46"/>
    <mergeCell ref="BI45:CF45"/>
    <mergeCell ref="CG45:CL46"/>
    <mergeCell ref="BI46:CF46"/>
    <mergeCell ref="AT41:AW42"/>
    <mergeCell ref="AX41:BA42"/>
    <mergeCell ref="BB41:BH42"/>
    <mergeCell ref="BI41:CF41"/>
    <mergeCell ref="CG41:CL42"/>
    <mergeCell ref="BI42:CF42"/>
    <mergeCell ref="CG43:CL44"/>
    <mergeCell ref="BI44:CF44"/>
    <mergeCell ref="CG39:CL40"/>
    <mergeCell ref="BI40:CF40"/>
    <mergeCell ref="AT37:AW38"/>
    <mergeCell ref="AX37:BA38"/>
    <mergeCell ref="BB37:BH38"/>
    <mergeCell ref="BI37:CF37"/>
    <mergeCell ref="CG37:CL38"/>
    <mergeCell ref="BI38:CF38"/>
    <mergeCell ref="AT35:AW36"/>
    <mergeCell ref="AX35:BA36"/>
    <mergeCell ref="BB35:BH36"/>
    <mergeCell ref="BI35:CF35"/>
    <mergeCell ref="CG35:CL36"/>
    <mergeCell ref="BI36:CF36"/>
    <mergeCell ref="CG33:CL34"/>
    <mergeCell ref="BI34:CF34"/>
    <mergeCell ref="AT31:AW32"/>
    <mergeCell ref="AX31:BA32"/>
    <mergeCell ref="BB31:BH32"/>
    <mergeCell ref="BI31:CF31"/>
    <mergeCell ref="CG31:CL32"/>
    <mergeCell ref="BI32:CF32"/>
    <mergeCell ref="AT29:AW30"/>
    <mergeCell ref="AX29:BA30"/>
    <mergeCell ref="BB29:BH30"/>
    <mergeCell ref="BI29:CF29"/>
    <mergeCell ref="CG29:CL30"/>
    <mergeCell ref="BI30:CF30"/>
    <mergeCell ref="CG27:CL28"/>
    <mergeCell ref="BI28:CF28"/>
    <mergeCell ref="A47:D48"/>
    <mergeCell ref="E47:H48"/>
    <mergeCell ref="I47:O48"/>
    <mergeCell ref="P47:AM47"/>
    <mergeCell ref="AN47:AS48"/>
    <mergeCell ref="P48:AM48"/>
    <mergeCell ref="A45:D46"/>
    <mergeCell ref="E45:H46"/>
    <mergeCell ref="I45:O46"/>
    <mergeCell ref="P45:AM45"/>
    <mergeCell ref="AN45:AS46"/>
    <mergeCell ref="P46:AM46"/>
    <mergeCell ref="A43:D44"/>
    <mergeCell ref="E43:H44"/>
    <mergeCell ref="I43:O44"/>
    <mergeCell ref="P43:AM43"/>
    <mergeCell ref="AN43:AS44"/>
    <mergeCell ref="P44:AM44"/>
    <mergeCell ref="A41:D42"/>
    <mergeCell ref="E41:H42"/>
    <mergeCell ref="I41:O42"/>
    <mergeCell ref="P41:AM41"/>
    <mergeCell ref="AN41:AS42"/>
    <mergeCell ref="P42:AM42"/>
    <mergeCell ref="A39:D40"/>
    <mergeCell ref="E39:H40"/>
    <mergeCell ref="I39:O40"/>
    <mergeCell ref="P39:AM39"/>
    <mergeCell ref="AN39:AS40"/>
    <mergeCell ref="P40:AM40"/>
    <mergeCell ref="A37:D38"/>
    <mergeCell ref="E37:H38"/>
    <mergeCell ref="I37:O38"/>
    <mergeCell ref="P37:AM37"/>
    <mergeCell ref="AN37:AS38"/>
    <mergeCell ref="P38:AM38"/>
    <mergeCell ref="I33:O34"/>
    <mergeCell ref="P33:AM33"/>
    <mergeCell ref="AN33:AS34"/>
    <mergeCell ref="P34:AM34"/>
    <mergeCell ref="A31:D32"/>
    <mergeCell ref="E31:H32"/>
    <mergeCell ref="I31:O32"/>
    <mergeCell ref="P31:AM31"/>
    <mergeCell ref="AN31:AS32"/>
    <mergeCell ref="P32:AM32"/>
    <mergeCell ref="A29:D30"/>
    <mergeCell ref="E29:H30"/>
    <mergeCell ref="I29:O30"/>
    <mergeCell ref="P29:AM29"/>
    <mergeCell ref="AN29:AS30"/>
    <mergeCell ref="P30:AM30"/>
    <mergeCell ref="E21:H22"/>
    <mergeCell ref="AN21:AS22"/>
    <mergeCell ref="E23:H24"/>
    <mergeCell ref="A23:D24"/>
    <mergeCell ref="AN23:AS24"/>
    <mergeCell ref="A27:D28"/>
    <mergeCell ref="E27:H28"/>
    <mergeCell ref="I27:O28"/>
    <mergeCell ref="P27:AM27"/>
    <mergeCell ref="AN27:AS28"/>
    <mergeCell ref="P28:AM28"/>
    <mergeCell ref="A25:D26"/>
    <mergeCell ref="E25:H26"/>
    <mergeCell ref="I25:O26"/>
    <mergeCell ref="P25:AM25"/>
    <mergeCell ref="AN25:AS26"/>
    <mergeCell ref="P26:AM26"/>
    <mergeCell ref="I23:O24"/>
    <mergeCell ref="P21:AM21"/>
    <mergeCell ref="I21:O22"/>
    <mergeCell ref="P24:AM24"/>
    <mergeCell ref="P23:AM23"/>
    <mergeCell ref="A21:D22"/>
    <mergeCell ref="A1:CL1"/>
    <mergeCell ref="A2:CL2"/>
    <mergeCell ref="A15:CL15"/>
    <mergeCell ref="A16:CL16"/>
    <mergeCell ref="A17:O17"/>
    <mergeCell ref="AT17:BH17"/>
    <mergeCell ref="A8:G9"/>
    <mergeCell ref="H8:K9"/>
    <mergeCell ref="L8:AI8"/>
    <mergeCell ref="A10:G11"/>
    <mergeCell ref="H10:K11"/>
    <mergeCell ref="L10:AI10"/>
    <mergeCell ref="M5:AV5"/>
    <mergeCell ref="M6:AV6"/>
    <mergeCell ref="AW5:BB6"/>
    <mergeCell ref="BC5:CL5"/>
    <mergeCell ref="BC6:CL6"/>
    <mergeCell ref="A12:G13"/>
    <mergeCell ref="AJ20:BC20"/>
    <mergeCell ref="P17:AH17"/>
    <mergeCell ref="BI18:CA18"/>
    <mergeCell ref="BI17:CA17"/>
    <mergeCell ref="CB17:CL17"/>
    <mergeCell ref="CB18:CL18"/>
    <mergeCell ref="AT25:AW26"/>
    <mergeCell ref="AX25:BA26"/>
    <mergeCell ref="BB25:BH26"/>
    <mergeCell ref="BI25:CF25"/>
    <mergeCell ref="CG25:CL26"/>
    <mergeCell ref="BI26:CF26"/>
    <mergeCell ref="AT23:AW24"/>
    <mergeCell ref="AX23:BA24"/>
    <mergeCell ref="BB23:BH24"/>
    <mergeCell ref="BI23:CF23"/>
    <mergeCell ref="CG23:CL24"/>
    <mergeCell ref="BI24:CF24"/>
    <mergeCell ref="AT21:AW22"/>
    <mergeCell ref="AX21:BA22"/>
    <mergeCell ref="BB21:BH22"/>
    <mergeCell ref="BI21:CF21"/>
    <mergeCell ref="CG21:CL22"/>
    <mergeCell ref="BI22:CF22"/>
    <mergeCell ref="P22:AM22"/>
  </mergeCells>
  <phoneticPr fontId="1"/>
  <printOptions horizontalCentered="1"/>
  <pageMargins left="0.59055118110236227" right="0.59055118110236227" top="0.59055118110236227" bottom="0.59055118110236227" header="0" footer="0"/>
  <pageSetup paperSize="9" scale="82" orientation="portrait" horizontalDpi="1200" verticalDpi="1200" r:id="rId1"/>
  <ignoredErrors>
    <ignoredError sqref="P25:AM48 BI24 AT25:CF4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31C7-8126-4638-B8BE-BA87AAF23F60}">
  <sheetPr codeName="Sheet5">
    <tabColor rgb="FFFFFF00"/>
  </sheetPr>
  <dimension ref="A1:J40"/>
  <sheetViews>
    <sheetView workbookViewId="0">
      <selection activeCell="E11" sqref="E11"/>
    </sheetView>
  </sheetViews>
  <sheetFormatPr defaultColWidth="9" defaultRowHeight="18" x14ac:dyDescent="0.45"/>
  <cols>
    <col min="1" max="1" width="5.5" style="1" bestFit="1" customWidth="1"/>
    <col min="2" max="2" width="10.5" style="3" bestFit="1" customWidth="1"/>
    <col min="3" max="3" width="9" style="3"/>
    <col min="4" max="4" width="15.3984375" style="3" customWidth="1"/>
    <col min="5" max="5" width="15.59765625" style="3" customWidth="1"/>
    <col min="6" max="6" width="13.8984375" style="3" bestFit="1" customWidth="1"/>
    <col min="7" max="8" width="20.8984375" style="3" customWidth="1"/>
    <col min="9" max="16384" width="9" style="3"/>
  </cols>
  <sheetData>
    <row r="1" spans="1:10" x14ac:dyDescent="0.45">
      <c r="A1" s="1" t="s">
        <v>64</v>
      </c>
      <c r="B1" s="2" t="s">
        <v>65</v>
      </c>
      <c r="C1" s="1" t="s">
        <v>66</v>
      </c>
      <c r="D1" s="1" t="s">
        <v>67</v>
      </c>
      <c r="E1" s="1" t="s">
        <v>68</v>
      </c>
      <c r="F1" s="1" t="s">
        <v>69</v>
      </c>
      <c r="G1" s="1" t="s">
        <v>70</v>
      </c>
      <c r="H1" s="1" t="s">
        <v>71</v>
      </c>
      <c r="J1" s="47" t="s">
        <v>361</v>
      </c>
    </row>
    <row r="2" spans="1:10" x14ac:dyDescent="0.45">
      <c r="A2" s="1">
        <v>1</v>
      </c>
      <c r="B2" s="45"/>
      <c r="C2" s="46"/>
      <c r="D2" s="47"/>
      <c r="E2" s="47"/>
      <c r="F2" s="46"/>
      <c r="G2" s="46"/>
      <c r="H2" s="46"/>
    </row>
    <row r="3" spans="1:10" x14ac:dyDescent="0.45">
      <c r="A3" s="1">
        <v>2</v>
      </c>
      <c r="B3" s="45"/>
      <c r="C3" s="46"/>
      <c r="D3" s="47"/>
      <c r="E3" s="47"/>
      <c r="F3" s="46"/>
      <c r="G3" s="46"/>
      <c r="H3" s="46"/>
    </row>
    <row r="4" spans="1:10" x14ac:dyDescent="0.45">
      <c r="A4" s="1">
        <v>3</v>
      </c>
      <c r="B4" s="45"/>
      <c r="C4" s="46"/>
      <c r="D4" s="47"/>
      <c r="E4" s="47"/>
      <c r="F4" s="46"/>
      <c r="G4" s="46"/>
      <c r="H4" s="46"/>
    </row>
    <row r="5" spans="1:10" x14ac:dyDescent="0.45">
      <c r="A5" s="1">
        <v>4</v>
      </c>
      <c r="B5" s="45"/>
      <c r="C5" s="46"/>
      <c r="D5" s="47"/>
      <c r="E5" s="47"/>
      <c r="F5" s="46"/>
      <c r="G5" s="46"/>
      <c r="H5" s="46"/>
    </row>
    <row r="6" spans="1:10" x14ac:dyDescent="0.45">
      <c r="A6" s="1">
        <v>5</v>
      </c>
      <c r="B6" s="45"/>
      <c r="C6" s="46"/>
      <c r="D6" s="47"/>
      <c r="E6" s="47"/>
      <c r="F6" s="46"/>
      <c r="G6" s="46"/>
      <c r="H6" s="46"/>
    </row>
    <row r="7" spans="1:10" x14ac:dyDescent="0.45">
      <c r="A7" s="1">
        <v>6</v>
      </c>
      <c r="B7" s="45"/>
      <c r="C7" s="46"/>
      <c r="D7" s="47"/>
      <c r="E7" s="47"/>
      <c r="F7" s="46"/>
      <c r="G7" s="46"/>
      <c r="H7" s="46"/>
    </row>
    <row r="8" spans="1:10" x14ac:dyDescent="0.45">
      <c r="A8" s="1">
        <v>7</v>
      </c>
      <c r="B8" s="45"/>
      <c r="C8" s="46"/>
      <c r="D8" s="47"/>
      <c r="E8" s="47"/>
      <c r="F8" s="46"/>
      <c r="G8" s="46"/>
      <c r="H8" s="46"/>
    </row>
    <row r="9" spans="1:10" x14ac:dyDescent="0.45">
      <c r="A9" s="1">
        <v>8</v>
      </c>
      <c r="B9" s="45"/>
      <c r="C9" s="46"/>
      <c r="D9" s="47"/>
      <c r="E9" s="47"/>
      <c r="F9" s="46"/>
      <c r="G9" s="46"/>
      <c r="H9" s="46"/>
    </row>
    <row r="10" spans="1:10" x14ac:dyDescent="0.45">
      <c r="A10" s="1">
        <v>9</v>
      </c>
      <c r="B10" s="45"/>
      <c r="C10" s="46"/>
      <c r="D10" s="47"/>
      <c r="E10" s="47"/>
      <c r="F10" s="46"/>
      <c r="G10" s="46"/>
      <c r="H10" s="46"/>
    </row>
    <row r="11" spans="1:10" x14ac:dyDescent="0.45">
      <c r="A11" s="1">
        <v>10</v>
      </c>
      <c r="B11" s="45"/>
      <c r="C11" s="46"/>
      <c r="D11" s="47"/>
      <c r="E11" s="47"/>
      <c r="F11" s="46"/>
      <c r="G11" s="46"/>
      <c r="H11" s="46"/>
    </row>
    <row r="12" spans="1:10" x14ac:dyDescent="0.45">
      <c r="A12" s="1">
        <v>11</v>
      </c>
      <c r="B12" s="45"/>
      <c r="C12" s="46"/>
      <c r="D12" s="47"/>
      <c r="E12" s="47"/>
      <c r="F12" s="46"/>
      <c r="G12" s="46"/>
      <c r="H12" s="46"/>
    </row>
    <row r="13" spans="1:10" x14ac:dyDescent="0.45">
      <c r="A13" s="1">
        <v>12</v>
      </c>
      <c r="B13" s="45"/>
      <c r="C13" s="46"/>
      <c r="D13" s="47"/>
      <c r="E13" s="47"/>
      <c r="F13" s="46"/>
      <c r="G13" s="46"/>
      <c r="H13" s="46"/>
    </row>
    <row r="14" spans="1:10" x14ac:dyDescent="0.45">
      <c r="A14" s="1">
        <v>13</v>
      </c>
      <c r="B14" s="45"/>
      <c r="C14" s="46"/>
      <c r="D14" s="47"/>
      <c r="E14" s="47"/>
      <c r="F14" s="46"/>
      <c r="G14" s="46"/>
      <c r="H14" s="46"/>
    </row>
    <row r="15" spans="1:10" x14ac:dyDescent="0.45">
      <c r="A15" s="1">
        <v>14</v>
      </c>
      <c r="B15" s="45"/>
      <c r="C15" s="46"/>
      <c r="D15" s="47"/>
      <c r="E15" s="47"/>
      <c r="F15" s="46"/>
      <c r="G15" s="46"/>
      <c r="H15" s="46"/>
    </row>
    <row r="16" spans="1:10" x14ac:dyDescent="0.45">
      <c r="A16" s="1">
        <v>15</v>
      </c>
      <c r="B16" s="45"/>
      <c r="C16" s="46"/>
      <c r="D16" s="47"/>
      <c r="E16" s="47"/>
      <c r="F16" s="46"/>
      <c r="G16" s="46"/>
      <c r="H16" s="46"/>
    </row>
    <row r="17" spans="1:8" x14ac:dyDescent="0.45">
      <c r="A17" s="1">
        <v>16</v>
      </c>
      <c r="B17" s="45"/>
      <c r="C17" s="46"/>
      <c r="D17" s="47"/>
      <c r="E17" s="47"/>
      <c r="F17" s="46"/>
      <c r="G17" s="46"/>
      <c r="H17" s="46"/>
    </row>
    <row r="18" spans="1:8" x14ac:dyDescent="0.45">
      <c r="A18" s="1">
        <v>17</v>
      </c>
      <c r="B18" s="45"/>
      <c r="C18" s="46"/>
      <c r="D18" s="47"/>
      <c r="E18" s="47"/>
      <c r="F18" s="46"/>
      <c r="G18" s="46"/>
      <c r="H18" s="46"/>
    </row>
    <row r="19" spans="1:8" x14ac:dyDescent="0.45">
      <c r="A19" s="1">
        <v>18</v>
      </c>
      <c r="B19" s="45"/>
      <c r="C19" s="46"/>
      <c r="D19" s="47"/>
      <c r="E19" s="47"/>
      <c r="F19" s="46"/>
      <c r="G19" s="46"/>
      <c r="H19" s="46"/>
    </row>
    <row r="20" spans="1:8" x14ac:dyDescent="0.45">
      <c r="A20" s="1">
        <v>19</v>
      </c>
      <c r="B20" s="45"/>
      <c r="C20" s="46"/>
      <c r="D20" s="47"/>
      <c r="E20" s="47"/>
      <c r="F20" s="46"/>
      <c r="G20" s="46"/>
      <c r="H20" s="46"/>
    </row>
    <row r="21" spans="1:8" x14ac:dyDescent="0.45">
      <c r="A21" s="1">
        <v>20</v>
      </c>
      <c r="B21" s="45"/>
      <c r="C21" s="46"/>
      <c r="D21" s="47"/>
      <c r="E21" s="47"/>
      <c r="F21" s="46"/>
      <c r="G21" s="46"/>
      <c r="H21" s="46"/>
    </row>
    <row r="22" spans="1:8" x14ac:dyDescent="0.45">
      <c r="A22" s="1">
        <v>21</v>
      </c>
      <c r="B22" s="45"/>
      <c r="C22" s="46"/>
      <c r="D22" s="47"/>
      <c r="E22" s="47"/>
      <c r="F22" s="46"/>
      <c r="G22" s="46"/>
      <c r="H22" s="46"/>
    </row>
    <row r="23" spans="1:8" x14ac:dyDescent="0.45">
      <c r="A23" s="1">
        <v>22</v>
      </c>
      <c r="B23" s="45"/>
      <c r="C23" s="46"/>
      <c r="D23" s="47"/>
      <c r="E23" s="47"/>
      <c r="F23" s="46"/>
      <c r="G23" s="46"/>
      <c r="H23" s="46"/>
    </row>
    <row r="24" spans="1:8" x14ac:dyDescent="0.45">
      <c r="A24" s="1">
        <v>23</v>
      </c>
      <c r="B24" s="45"/>
      <c r="C24" s="46"/>
      <c r="D24" s="47"/>
      <c r="E24" s="47"/>
      <c r="F24" s="46"/>
      <c r="G24" s="46"/>
      <c r="H24" s="46"/>
    </row>
    <row r="25" spans="1:8" x14ac:dyDescent="0.45">
      <c r="A25" s="1">
        <v>24</v>
      </c>
      <c r="B25" s="45"/>
      <c r="C25" s="46"/>
      <c r="D25" s="47"/>
      <c r="E25" s="47"/>
      <c r="F25" s="46"/>
      <c r="G25" s="46"/>
      <c r="H25" s="46"/>
    </row>
    <row r="26" spans="1:8" x14ac:dyDescent="0.45">
      <c r="A26" s="1">
        <v>25</v>
      </c>
      <c r="B26" s="47"/>
      <c r="C26" s="46" t="s">
        <v>197</v>
      </c>
      <c r="D26" s="47" t="s">
        <v>197</v>
      </c>
      <c r="E26" s="47" t="s">
        <v>197</v>
      </c>
      <c r="F26" s="47"/>
      <c r="G26" s="47"/>
      <c r="H26" s="47"/>
    </row>
    <row r="27" spans="1:8" x14ac:dyDescent="0.45">
      <c r="D27" s="3" t="s">
        <v>197</v>
      </c>
    </row>
    <row r="28" spans="1:8" x14ac:dyDescent="0.45">
      <c r="D28" s="3" t="s">
        <v>197</v>
      </c>
    </row>
    <row r="29" spans="1:8" x14ac:dyDescent="0.45">
      <c r="D29" s="3" t="s">
        <v>197</v>
      </c>
    </row>
    <row r="30" spans="1:8" x14ac:dyDescent="0.45">
      <c r="D30" s="3" t="s">
        <v>197</v>
      </c>
    </row>
    <row r="31" spans="1:8" x14ac:dyDescent="0.45">
      <c r="D31" s="3" t="s">
        <v>197</v>
      </c>
    </row>
    <row r="32" spans="1:8" x14ac:dyDescent="0.45">
      <c r="D32" s="3" t="s">
        <v>197</v>
      </c>
    </row>
    <row r="33" spans="4:4" x14ac:dyDescent="0.45">
      <c r="D33" s="3" t="s">
        <v>197</v>
      </c>
    </row>
    <row r="34" spans="4:4" x14ac:dyDescent="0.45">
      <c r="D34" s="3" t="s">
        <v>197</v>
      </c>
    </row>
    <row r="35" spans="4:4" x14ac:dyDescent="0.45">
      <c r="D35" s="3" t="s">
        <v>197</v>
      </c>
    </row>
    <row r="36" spans="4:4" x14ac:dyDescent="0.45">
      <c r="D36" s="3" t="s">
        <v>197</v>
      </c>
    </row>
    <row r="37" spans="4:4" x14ac:dyDescent="0.45">
      <c r="D37" s="3" t="s">
        <v>197</v>
      </c>
    </row>
    <row r="38" spans="4:4" x14ac:dyDescent="0.45">
      <c r="D38" s="3" t="s">
        <v>197</v>
      </c>
    </row>
    <row r="39" spans="4:4" x14ac:dyDescent="0.45">
      <c r="D39" s="3" t="s">
        <v>197</v>
      </c>
    </row>
    <row r="40" spans="4:4" x14ac:dyDescent="0.45">
      <c r="D40" s="3" t="s">
        <v>197</v>
      </c>
    </row>
  </sheetData>
  <sheetProtection algorithmName="SHA-512" hashValue="+PEkQLReqInhDrBUsH0sk+o1cIU3+6cTUxs1O30b3DSWo3cea5E8euPrI4lHMiN7wMPXdR8M8rabMxWc4qfmGw==" saltValue="vhytR0ySPvyiCmfq2QkpnQ==" spinCount="100000" sheet="1" objects="1" scenarios="1"/>
  <phoneticPr fontId="1"/>
  <dataValidations count="4">
    <dataValidation imeMode="hiragana" allowBlank="1" showInputMessage="1" showErrorMessage="1" sqref="D2:D25" xr:uid="{D10C3044-E9A1-4FEA-8F24-1FFCF1F9C862}"/>
    <dataValidation imeMode="on" allowBlank="1" showInputMessage="1" showErrorMessage="1" sqref="D1 D26:D65529" xr:uid="{7B4C5716-86A6-49A1-AE41-7CAF9D7297FF}"/>
    <dataValidation imeMode="halfKatakana" allowBlank="1" showInputMessage="1" showErrorMessage="1" sqref="E2:E25" xr:uid="{8C25BAF8-3C1B-4F60-8EBF-347B5B0E8E23}"/>
    <dataValidation imeMode="off" allowBlank="1" showInputMessage="1" showErrorMessage="1" sqref="F2:H25 B2:C25 A2:A26" xr:uid="{88F684DA-351F-444A-96C8-CB210406A90E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Button 1">
              <controlPr defaultSize="0" print="0" autoFill="0" autoPict="0" macro="[0]!Windmill選手名読込_Click">
                <anchor moveWithCells="1">
                  <from>
                    <xdr:col>9</xdr:col>
                    <xdr:colOff>7620</xdr:colOff>
                    <xdr:row>2</xdr:row>
                    <xdr:rowOff>220980</xdr:rowOff>
                  </from>
                  <to>
                    <xdr:col>11</xdr:col>
                    <xdr:colOff>68580</xdr:colOff>
                    <xdr:row>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12416-3FA7-4EC3-9E2B-7BC67BB9120B}">
  <sheetPr codeName="Sheet4">
    <tabColor rgb="FFFFFF00"/>
  </sheetPr>
  <dimension ref="A1:F55"/>
  <sheetViews>
    <sheetView workbookViewId="0">
      <selection activeCell="A9" sqref="A9"/>
    </sheetView>
  </sheetViews>
  <sheetFormatPr defaultColWidth="9" defaultRowHeight="17.850000000000001" customHeight="1" x14ac:dyDescent="0.45"/>
  <cols>
    <col min="1" max="1" width="52.59765625" style="15" bestFit="1" customWidth="1"/>
    <col min="2" max="2" width="9.19921875" style="15" bestFit="1" customWidth="1"/>
    <col min="3" max="3" width="14" style="15" bestFit="1" customWidth="1"/>
    <col min="4" max="4" width="36.59765625" style="15" bestFit="1" customWidth="1"/>
    <col min="5" max="5" width="7.3984375" style="15" bestFit="1" customWidth="1"/>
    <col min="6" max="6" width="7.3984375" style="15" customWidth="1"/>
    <col min="7" max="16384" width="9" style="15"/>
  </cols>
  <sheetData>
    <row r="1" spans="1:6" ht="17.850000000000001" customHeight="1" x14ac:dyDescent="0.45">
      <c r="A1" s="14" t="s">
        <v>0</v>
      </c>
      <c r="B1" s="14" t="s">
        <v>31</v>
      </c>
      <c r="C1" s="14" t="s">
        <v>182</v>
      </c>
      <c r="D1" s="14" t="s">
        <v>32</v>
      </c>
      <c r="E1" s="14" t="s">
        <v>18</v>
      </c>
      <c r="F1" s="14" t="s">
        <v>314</v>
      </c>
    </row>
    <row r="2" spans="1:6" ht="17.850000000000001" customHeight="1" x14ac:dyDescent="0.45">
      <c r="A2" s="48" t="s">
        <v>360</v>
      </c>
      <c r="B2" s="16" t="s">
        <v>209</v>
      </c>
      <c r="C2" s="16" t="str">
        <f>IF(入力シート!W24="","",入力シート!W24)</f>
        <v/>
      </c>
      <c r="D2" s="13" t="s">
        <v>103</v>
      </c>
      <c r="E2" s="19" t="s">
        <v>33</v>
      </c>
      <c r="F2" s="16" t="s">
        <v>314</v>
      </c>
    </row>
    <row r="3" spans="1:6" ht="17.850000000000001" customHeight="1" x14ac:dyDescent="0.45">
      <c r="A3" s="48"/>
      <c r="B3" s="16" t="s">
        <v>207</v>
      </c>
      <c r="C3" s="16" t="str">
        <f>IF(入力シート!W25="","",入力シート!W25)</f>
        <v/>
      </c>
      <c r="D3" s="13" t="s">
        <v>104</v>
      </c>
      <c r="E3" s="19" t="s">
        <v>34</v>
      </c>
      <c r="F3" s="16" t="s">
        <v>318</v>
      </c>
    </row>
    <row r="4" spans="1:6" ht="17.850000000000001" customHeight="1" x14ac:dyDescent="0.45">
      <c r="A4" s="66"/>
      <c r="B4" s="16" t="s">
        <v>208</v>
      </c>
      <c r="C4" s="16" t="str">
        <f>IF(入力シート!W26="","",入力シート!W26)</f>
        <v/>
      </c>
      <c r="D4" s="13" t="s">
        <v>106</v>
      </c>
      <c r="E4" s="19" t="s">
        <v>35</v>
      </c>
      <c r="F4" s="16"/>
    </row>
    <row r="5" spans="1:6" ht="17.850000000000001" customHeight="1" x14ac:dyDescent="0.45">
      <c r="A5" s="14"/>
      <c r="B5" s="16" t="s">
        <v>210</v>
      </c>
      <c r="C5" s="17"/>
      <c r="D5" s="13" t="s">
        <v>107</v>
      </c>
      <c r="E5" s="19" t="s">
        <v>36</v>
      </c>
      <c r="F5" s="64"/>
    </row>
    <row r="6" spans="1:6" ht="17.850000000000001" customHeight="1" x14ac:dyDescent="0.45">
      <c r="A6" s="14"/>
      <c r="B6" s="16" t="s">
        <v>211</v>
      </c>
      <c r="C6" s="18"/>
      <c r="D6" s="13" t="s">
        <v>109</v>
      </c>
      <c r="E6" s="19" t="s">
        <v>37</v>
      </c>
      <c r="F6" s="64"/>
    </row>
    <row r="7" spans="1:6" ht="17.850000000000001" customHeight="1" x14ac:dyDescent="0.45">
      <c r="A7" s="14"/>
      <c r="B7" s="16" t="s">
        <v>212</v>
      </c>
      <c r="C7" s="18"/>
      <c r="D7" s="13" t="s">
        <v>110</v>
      </c>
      <c r="E7" s="19" t="s">
        <v>38</v>
      </c>
      <c r="F7" s="64"/>
    </row>
    <row r="8" spans="1:6" ht="17.850000000000001" customHeight="1" x14ac:dyDescent="0.45">
      <c r="A8" s="14"/>
      <c r="B8" s="16" t="s">
        <v>213</v>
      </c>
      <c r="C8" s="18"/>
      <c r="D8" s="13" t="s">
        <v>111</v>
      </c>
      <c r="E8" s="16" t="s">
        <v>39</v>
      </c>
      <c r="F8" s="14"/>
    </row>
    <row r="9" spans="1:6" ht="17.850000000000001" customHeight="1" x14ac:dyDescent="0.45">
      <c r="A9" s="14"/>
      <c r="B9" s="16" t="s">
        <v>214</v>
      </c>
      <c r="C9" s="14"/>
      <c r="D9" s="14"/>
      <c r="E9" s="16" t="s">
        <v>40</v>
      </c>
      <c r="F9" s="14"/>
    </row>
    <row r="10" spans="1:6" ht="17.850000000000001" customHeight="1" x14ac:dyDescent="0.45">
      <c r="A10" s="14"/>
      <c r="B10" s="16" t="s">
        <v>215</v>
      </c>
      <c r="C10" s="14"/>
      <c r="D10" s="14"/>
      <c r="E10" s="16" t="s">
        <v>41</v>
      </c>
      <c r="F10" s="14"/>
    </row>
    <row r="11" spans="1:6" ht="17.850000000000001" customHeight="1" x14ac:dyDescent="0.45">
      <c r="A11" s="14"/>
      <c r="B11" s="16" t="s">
        <v>216</v>
      </c>
      <c r="C11" s="14"/>
      <c r="D11" s="14"/>
      <c r="E11" s="16" t="s">
        <v>42</v>
      </c>
      <c r="F11" s="14"/>
    </row>
    <row r="12" spans="1:6" ht="17.850000000000001" customHeight="1" x14ac:dyDescent="0.45">
      <c r="A12" s="14"/>
      <c r="B12" s="16" t="s">
        <v>217</v>
      </c>
      <c r="C12" s="14"/>
      <c r="D12" s="14"/>
      <c r="E12" s="16" t="s">
        <v>43</v>
      </c>
      <c r="F12" s="14"/>
    </row>
    <row r="13" spans="1:6" ht="17.850000000000001" customHeight="1" x14ac:dyDescent="0.45">
      <c r="A13" s="14"/>
      <c r="B13" s="16" t="s">
        <v>218</v>
      </c>
      <c r="C13" s="14"/>
      <c r="D13" s="14"/>
      <c r="E13" s="14"/>
      <c r="F13" s="14"/>
    </row>
    <row r="14" spans="1:6" ht="17.850000000000001" customHeight="1" x14ac:dyDescent="0.45">
      <c r="A14" s="14"/>
      <c r="B14" s="16" t="s">
        <v>219</v>
      </c>
      <c r="C14" s="14"/>
      <c r="D14" s="14"/>
      <c r="E14" s="14"/>
      <c r="F14" s="14"/>
    </row>
    <row r="15" spans="1:6" ht="17.850000000000001" customHeight="1" x14ac:dyDescent="0.45">
      <c r="A15" s="14"/>
      <c r="B15" s="16" t="s">
        <v>220</v>
      </c>
      <c r="C15" s="14"/>
      <c r="D15" s="14"/>
      <c r="E15" s="14"/>
      <c r="F15" s="14"/>
    </row>
    <row r="16" spans="1:6" ht="17.850000000000001" customHeight="1" x14ac:dyDescent="0.45">
      <c r="A16" s="14"/>
      <c r="B16" s="16" t="s">
        <v>221</v>
      </c>
      <c r="C16" s="14"/>
      <c r="D16" s="14"/>
      <c r="E16" s="14"/>
      <c r="F16" s="14"/>
    </row>
    <row r="17" spans="1:6" ht="17.850000000000001" customHeight="1" x14ac:dyDescent="0.45">
      <c r="A17" s="14"/>
      <c r="B17" s="16" t="s">
        <v>222</v>
      </c>
      <c r="C17" s="14"/>
      <c r="D17" s="14"/>
      <c r="E17" s="14"/>
      <c r="F17" s="14"/>
    </row>
    <row r="18" spans="1:6" ht="17.850000000000001" customHeight="1" x14ac:dyDescent="0.45">
      <c r="A18" s="14"/>
      <c r="B18" s="16" t="s">
        <v>223</v>
      </c>
      <c r="C18" s="14"/>
      <c r="D18" s="14"/>
      <c r="E18" s="14"/>
      <c r="F18" s="14"/>
    </row>
    <row r="19" spans="1:6" ht="17.850000000000001" customHeight="1" x14ac:dyDescent="0.45">
      <c r="A19" s="14"/>
      <c r="B19" s="16" t="s">
        <v>224</v>
      </c>
      <c r="C19" s="14"/>
      <c r="D19" s="14"/>
      <c r="E19" s="14"/>
      <c r="F19" s="14"/>
    </row>
    <row r="20" spans="1:6" ht="17.850000000000001" customHeight="1" x14ac:dyDescent="0.45">
      <c r="A20" s="14"/>
      <c r="B20" s="16" t="s">
        <v>225</v>
      </c>
      <c r="C20" s="14"/>
      <c r="D20" s="14"/>
      <c r="E20" s="14"/>
      <c r="F20" s="14"/>
    </row>
    <row r="21" spans="1:6" ht="17.850000000000001" customHeight="1" x14ac:dyDescent="0.45">
      <c r="A21" s="14"/>
      <c r="B21" s="16" t="s">
        <v>226</v>
      </c>
      <c r="C21" s="14"/>
      <c r="D21" s="14"/>
      <c r="E21" s="14"/>
      <c r="F21" s="14"/>
    </row>
    <row r="22" spans="1:6" ht="17.850000000000001" customHeight="1" x14ac:dyDescent="0.45">
      <c r="A22" s="14"/>
      <c r="B22" s="16" t="s">
        <v>227</v>
      </c>
      <c r="C22" s="14"/>
      <c r="D22" s="14"/>
      <c r="E22" s="14"/>
      <c r="F22" s="14"/>
    </row>
    <row r="23" spans="1:6" ht="17.850000000000001" customHeight="1" x14ac:dyDescent="0.45">
      <c r="A23" s="14"/>
      <c r="B23" s="16" t="s">
        <v>228</v>
      </c>
      <c r="C23" s="14"/>
      <c r="D23" s="14"/>
      <c r="E23" s="14"/>
      <c r="F23" s="14"/>
    </row>
    <row r="24" spans="1:6" ht="17.850000000000001" customHeight="1" x14ac:dyDescent="0.45">
      <c r="A24" s="14"/>
      <c r="B24" s="16" t="s">
        <v>229</v>
      </c>
      <c r="C24" s="14"/>
      <c r="D24" s="14"/>
      <c r="E24" s="14"/>
      <c r="F24" s="14"/>
    </row>
    <row r="25" spans="1:6" ht="17.850000000000001" customHeight="1" x14ac:dyDescent="0.45">
      <c r="A25" s="14"/>
      <c r="B25" s="16" t="s">
        <v>230</v>
      </c>
      <c r="C25" s="14"/>
      <c r="D25" s="14"/>
      <c r="E25" s="14"/>
      <c r="F25" s="14"/>
    </row>
    <row r="26" spans="1:6" ht="17.850000000000001" customHeight="1" x14ac:dyDescent="0.45">
      <c r="A26" s="14"/>
      <c r="B26" s="16" t="s">
        <v>231</v>
      </c>
      <c r="C26" s="14"/>
      <c r="D26" s="14"/>
      <c r="E26" s="14"/>
      <c r="F26" s="14"/>
    </row>
    <row r="27" spans="1:6" ht="17.850000000000001" customHeight="1" x14ac:dyDescent="0.45">
      <c r="A27" s="14"/>
      <c r="B27" s="16" t="s">
        <v>232</v>
      </c>
      <c r="C27" s="14"/>
      <c r="D27" s="14"/>
      <c r="E27" s="14"/>
      <c r="F27" s="14"/>
    </row>
    <row r="28" spans="1:6" ht="17.850000000000001" customHeight="1" x14ac:dyDescent="0.45">
      <c r="A28" s="14"/>
      <c r="B28" s="16" t="s">
        <v>233</v>
      </c>
      <c r="C28" s="14"/>
      <c r="D28" s="14"/>
      <c r="E28" s="14"/>
      <c r="F28" s="14"/>
    </row>
    <row r="29" spans="1:6" ht="17.850000000000001" customHeight="1" x14ac:dyDescent="0.45">
      <c r="A29" s="14"/>
      <c r="B29" s="16" t="s">
        <v>234</v>
      </c>
      <c r="C29" s="14"/>
      <c r="D29" s="14"/>
      <c r="E29" s="14"/>
      <c r="F29" s="14"/>
    </row>
    <row r="30" spans="1:6" ht="17.850000000000001" customHeight="1" x14ac:dyDescent="0.45">
      <c r="A30" s="14"/>
      <c r="B30" s="16" t="s">
        <v>235</v>
      </c>
      <c r="C30" s="14"/>
      <c r="D30" s="14"/>
      <c r="E30" s="14"/>
      <c r="F30" s="14"/>
    </row>
    <row r="31" spans="1:6" ht="17.850000000000001" customHeight="1" x14ac:dyDescent="0.45">
      <c r="A31" s="14"/>
      <c r="B31" s="16" t="s">
        <v>236</v>
      </c>
      <c r="C31" s="14"/>
      <c r="D31" s="14"/>
      <c r="E31" s="14"/>
      <c r="F31" s="14"/>
    </row>
    <row r="32" spans="1:6" ht="17.850000000000001" customHeight="1" x14ac:dyDescent="0.45">
      <c r="A32" s="14"/>
      <c r="B32" s="16" t="s">
        <v>237</v>
      </c>
      <c r="C32" s="14"/>
      <c r="D32" s="14"/>
      <c r="E32" s="14"/>
      <c r="F32" s="14"/>
    </row>
    <row r="33" spans="1:6" ht="17.850000000000001" customHeight="1" x14ac:dyDescent="0.45">
      <c r="A33" s="14"/>
      <c r="B33" s="16" t="s">
        <v>238</v>
      </c>
      <c r="C33" s="14"/>
      <c r="D33" s="14"/>
      <c r="E33" s="14"/>
      <c r="F33" s="14"/>
    </row>
    <row r="34" spans="1:6" ht="17.850000000000001" customHeight="1" x14ac:dyDescent="0.45">
      <c r="A34" s="14"/>
      <c r="B34" s="16" t="s">
        <v>239</v>
      </c>
      <c r="C34" s="14"/>
      <c r="D34" s="14"/>
      <c r="E34" s="14"/>
      <c r="F34" s="14"/>
    </row>
    <row r="35" spans="1:6" ht="17.850000000000001" customHeight="1" x14ac:dyDescent="0.45">
      <c r="A35" s="14"/>
      <c r="B35" s="16" t="s">
        <v>240</v>
      </c>
      <c r="C35" s="14"/>
      <c r="D35" s="14"/>
      <c r="E35" s="14"/>
      <c r="F35" s="14"/>
    </row>
    <row r="36" spans="1:6" ht="17.850000000000001" customHeight="1" x14ac:dyDescent="0.45">
      <c r="A36" s="14"/>
      <c r="B36" s="16" t="s">
        <v>241</v>
      </c>
      <c r="C36" s="14"/>
      <c r="D36" s="14"/>
      <c r="E36" s="14"/>
      <c r="F36" s="14"/>
    </row>
    <row r="37" spans="1:6" ht="17.850000000000001" customHeight="1" x14ac:dyDescent="0.45">
      <c r="A37" s="14"/>
      <c r="B37" s="16" t="s">
        <v>242</v>
      </c>
      <c r="C37" s="14"/>
      <c r="D37" s="14"/>
      <c r="E37" s="14"/>
      <c r="F37" s="14"/>
    </row>
    <row r="38" spans="1:6" ht="17.850000000000001" customHeight="1" x14ac:dyDescent="0.45">
      <c r="A38" s="14"/>
      <c r="B38" s="16" t="s">
        <v>243</v>
      </c>
      <c r="C38" s="14"/>
      <c r="D38" s="14"/>
      <c r="E38" s="14"/>
      <c r="F38" s="14"/>
    </row>
    <row r="39" spans="1:6" ht="17.850000000000001" customHeight="1" x14ac:dyDescent="0.45">
      <c r="A39" s="14"/>
      <c r="B39" s="16" t="s">
        <v>244</v>
      </c>
      <c r="C39" s="14"/>
      <c r="D39" s="14"/>
      <c r="E39" s="14"/>
      <c r="F39" s="14"/>
    </row>
    <row r="40" spans="1:6" ht="17.850000000000001" customHeight="1" x14ac:dyDescent="0.45">
      <c r="A40" s="14"/>
      <c r="B40" s="16" t="s">
        <v>245</v>
      </c>
      <c r="C40" s="14"/>
      <c r="D40" s="14"/>
      <c r="E40" s="14"/>
      <c r="F40" s="14"/>
    </row>
    <row r="41" spans="1:6" ht="17.850000000000001" customHeight="1" x14ac:dyDescent="0.45">
      <c r="A41" s="14"/>
      <c r="B41" s="16" t="s">
        <v>246</v>
      </c>
      <c r="C41" s="14"/>
      <c r="D41" s="14"/>
      <c r="E41" s="14"/>
      <c r="F41" s="14"/>
    </row>
    <row r="42" spans="1:6" ht="17.850000000000001" customHeight="1" x14ac:dyDescent="0.45">
      <c r="A42" s="14"/>
      <c r="B42" s="16" t="s">
        <v>247</v>
      </c>
      <c r="C42" s="14"/>
      <c r="D42" s="14"/>
      <c r="E42" s="14"/>
      <c r="F42" s="14"/>
    </row>
    <row r="43" spans="1:6" ht="17.850000000000001" customHeight="1" x14ac:dyDescent="0.45">
      <c r="A43" s="14"/>
      <c r="B43" s="16" t="s">
        <v>248</v>
      </c>
      <c r="C43" s="14"/>
      <c r="D43" s="14"/>
      <c r="E43" s="14"/>
      <c r="F43" s="14"/>
    </row>
    <row r="44" spans="1:6" ht="17.850000000000001" customHeight="1" x14ac:dyDescent="0.45">
      <c r="A44" s="14"/>
      <c r="B44" s="16" t="s">
        <v>249</v>
      </c>
      <c r="C44" s="14"/>
      <c r="D44" s="14"/>
      <c r="E44" s="14"/>
      <c r="F44" s="14"/>
    </row>
    <row r="45" spans="1:6" ht="17.850000000000001" customHeight="1" x14ac:dyDescent="0.45">
      <c r="A45" s="14"/>
      <c r="B45" s="16" t="s">
        <v>250</v>
      </c>
      <c r="C45" s="14"/>
      <c r="D45" s="14"/>
      <c r="E45" s="14"/>
      <c r="F45" s="14"/>
    </row>
    <row r="46" spans="1:6" ht="17.850000000000001" customHeight="1" x14ac:dyDescent="0.45">
      <c r="A46" s="14"/>
      <c r="B46" s="16" t="s">
        <v>44</v>
      </c>
      <c r="C46" s="14"/>
      <c r="D46" s="14"/>
      <c r="E46" s="14"/>
      <c r="F46" s="14"/>
    </row>
    <row r="47" spans="1:6" ht="17.850000000000001" customHeight="1" x14ac:dyDescent="0.45">
      <c r="A47" s="14"/>
      <c r="B47" s="16" t="s">
        <v>251</v>
      </c>
      <c r="C47" s="14"/>
      <c r="D47" s="14"/>
      <c r="E47" s="14"/>
      <c r="F47" s="14"/>
    </row>
    <row r="48" spans="1:6" ht="17.850000000000001" customHeight="1" x14ac:dyDescent="0.45">
      <c r="A48" s="14"/>
      <c r="B48" s="16" t="s">
        <v>252</v>
      </c>
      <c r="C48" s="14"/>
      <c r="D48" s="14"/>
      <c r="E48" s="14"/>
      <c r="F48" s="14"/>
    </row>
    <row r="49" spans="1:6" ht="17.850000000000001" customHeight="1" x14ac:dyDescent="0.45">
      <c r="A49" s="14"/>
      <c r="B49" s="14"/>
      <c r="C49" s="14"/>
      <c r="D49" s="14"/>
      <c r="E49" s="14"/>
      <c r="F49" s="14"/>
    </row>
    <row r="50" spans="1:6" ht="17.850000000000001" customHeight="1" x14ac:dyDescent="0.45">
      <c r="A50" s="14"/>
      <c r="B50" s="14"/>
      <c r="C50" s="14"/>
      <c r="D50" s="14"/>
      <c r="E50" s="14"/>
      <c r="F50" s="14"/>
    </row>
    <row r="51" spans="1:6" ht="17.850000000000001" customHeight="1" x14ac:dyDescent="0.45">
      <c r="A51" s="14"/>
      <c r="B51" s="14"/>
      <c r="C51" s="14"/>
      <c r="D51" s="14"/>
      <c r="E51" s="14"/>
      <c r="F51" s="14"/>
    </row>
    <row r="52" spans="1:6" ht="17.850000000000001" customHeight="1" x14ac:dyDescent="0.45">
      <c r="A52" s="14"/>
      <c r="B52" s="14"/>
      <c r="C52" s="14"/>
      <c r="D52" s="14"/>
      <c r="E52" s="14"/>
      <c r="F52" s="14"/>
    </row>
    <row r="53" spans="1:6" ht="17.850000000000001" customHeight="1" x14ac:dyDescent="0.45">
      <c r="A53" s="14"/>
      <c r="B53" s="14"/>
      <c r="C53" s="14"/>
      <c r="D53" s="14"/>
      <c r="E53" s="14"/>
      <c r="F53" s="14"/>
    </row>
    <row r="54" spans="1:6" ht="17.850000000000001" customHeight="1" x14ac:dyDescent="0.45">
      <c r="A54" s="14"/>
      <c r="B54" s="14"/>
      <c r="C54" s="14"/>
      <c r="D54" s="14"/>
      <c r="E54" s="14"/>
      <c r="F54" s="14"/>
    </row>
    <row r="55" spans="1:6" ht="17.850000000000001" customHeight="1" x14ac:dyDescent="0.45">
      <c r="A55" s="14"/>
      <c r="B55" s="14"/>
      <c r="C55" s="14"/>
      <c r="D55" s="14"/>
      <c r="E55" s="14"/>
      <c r="F55" s="14"/>
    </row>
  </sheetData>
  <sheetProtection algorithmName="SHA-512" hashValue="GCvUYybBmDidy5QavaoeJDNh4JEHRZ0qGGZt18y0ASo0pM4E6DRYDYzMst8euZYPyIXy05D5r/szkdoE9WjBQw==" saltValue="+DO2C4RbNEXEGF7RyLJ+L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申込入力者の方へ</vt:lpstr>
      <vt:lpstr>大会要項</vt:lpstr>
      <vt:lpstr>入力例</vt:lpstr>
      <vt:lpstr>入力シート</vt:lpstr>
      <vt:lpstr>申込み</vt:lpstr>
      <vt:lpstr>プログラム掲載</vt:lpstr>
      <vt:lpstr>Windmill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本部拓</dc:creator>
  <cp:lastModifiedBy>mototoko taka</cp:lastModifiedBy>
  <cp:lastPrinted>2025-06-10T11:12:12Z</cp:lastPrinted>
  <dcterms:created xsi:type="dcterms:W3CDTF">2022-03-05T08:50:32Z</dcterms:created>
  <dcterms:modified xsi:type="dcterms:W3CDTF">2025-07-02T10:16:39Z</dcterms:modified>
</cp:coreProperties>
</file>